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a_minerva\Desktop\EVALUACION PRELIMINAR JULIO 2021\"/>
    </mc:Choice>
  </mc:AlternateContent>
  <bookViews>
    <workbookView xWindow="0" yWindow="0" windowWidth="20490" windowHeight="7620" firstSheet="1" activeTab="1"/>
  </bookViews>
  <sheets>
    <sheet name="P1 Presupuesto Aprobado" sheetId="1" state="hidden" r:id="rId1"/>
    <sheet name="P2 Presupuesto Aprobado-Ejec " sheetId="2" r:id="rId2"/>
  </sheets>
  <externalReferences>
    <externalReference r:id="rId3"/>
  </externalReferences>
  <definedNames>
    <definedName name="_xlnm.Print_Area" localSheetId="0">'P1 Presupuesto Aprobado'!$A$1:$D$95</definedName>
    <definedName name="_xlnm.Print_Area" localSheetId="1">'P2 Presupuesto Aprobado-Ejec '!$A$1:$P$104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2" l="1"/>
  <c r="C81" i="2"/>
  <c r="C74" i="2"/>
  <c r="C71" i="2" s="1"/>
  <c r="C56" i="2" s="1"/>
  <c r="C66" i="2"/>
  <c r="C48" i="2"/>
  <c r="C42" i="2"/>
  <c r="C30" i="2"/>
  <c r="C20" i="2"/>
  <c r="C14" i="2"/>
  <c r="K14" i="2"/>
  <c r="L14" i="2"/>
  <c r="M14" i="2"/>
  <c r="N14" i="2"/>
  <c r="O14" i="2"/>
  <c r="C40" i="2" l="1"/>
  <c r="D82" i="1"/>
  <c r="D79" i="1"/>
  <c r="D72" i="1"/>
  <c r="D69" i="1"/>
  <c r="D54" i="1" s="1"/>
  <c r="D64" i="1"/>
  <c r="C54" i="1"/>
  <c r="D46" i="1"/>
  <c r="D40" i="1"/>
  <c r="D38" i="1" s="1"/>
  <c r="C38" i="1"/>
  <c r="D28" i="1"/>
  <c r="C28" i="1"/>
  <c r="D18" i="1"/>
  <c r="C18" i="1"/>
  <c r="D12" i="1"/>
  <c r="C12" i="1"/>
  <c r="C85" i="1" l="1"/>
  <c r="D85" i="1"/>
  <c r="P44" i="2"/>
  <c r="P45" i="2"/>
  <c r="P46" i="2"/>
  <c r="P48" i="2"/>
  <c r="P49" i="2"/>
  <c r="P50" i="2"/>
  <c r="P51" i="2"/>
  <c r="P52" i="2"/>
  <c r="P53" i="2"/>
  <c r="P54" i="2"/>
  <c r="P55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18" i="2"/>
  <c r="M56" i="2"/>
  <c r="N56" i="2"/>
  <c r="O56" i="2"/>
  <c r="D56" i="2"/>
  <c r="E56" i="2"/>
  <c r="F56" i="2"/>
  <c r="G56" i="2"/>
  <c r="H56" i="2"/>
  <c r="I56" i="2"/>
  <c r="J56" i="2"/>
  <c r="K56" i="2"/>
  <c r="L56" i="2"/>
  <c r="D41" i="2"/>
  <c r="E41" i="2"/>
  <c r="F41" i="2"/>
  <c r="G41" i="2"/>
  <c r="H41" i="2"/>
  <c r="I41" i="2"/>
  <c r="J41" i="2"/>
  <c r="D42" i="2"/>
  <c r="E42" i="2"/>
  <c r="F42" i="2"/>
  <c r="G42" i="2"/>
  <c r="H42" i="2"/>
  <c r="I42" i="2"/>
  <c r="J42" i="2"/>
  <c r="D43" i="2"/>
  <c r="E43" i="2"/>
  <c r="F47" i="2"/>
  <c r="G43" i="2"/>
  <c r="H43" i="2"/>
  <c r="I43" i="2"/>
  <c r="J47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6" i="2"/>
  <c r="F36" i="2"/>
  <c r="G36" i="2"/>
  <c r="H36" i="2"/>
  <c r="I36" i="2"/>
  <c r="J36" i="2"/>
  <c r="D37" i="2"/>
  <c r="E37" i="2"/>
  <c r="F37" i="2"/>
  <c r="G37" i="2"/>
  <c r="H37" i="2"/>
  <c r="I37" i="2"/>
  <c r="J37" i="2"/>
  <c r="D38" i="2"/>
  <c r="E39" i="2"/>
  <c r="F39" i="2"/>
  <c r="G39" i="2"/>
  <c r="H38" i="2"/>
  <c r="I39" i="2"/>
  <c r="J39" i="2"/>
  <c r="I29" i="2"/>
  <c r="D21" i="2"/>
  <c r="E21" i="2"/>
  <c r="F21" i="2"/>
  <c r="G21" i="2"/>
  <c r="H21" i="2"/>
  <c r="I21" i="2"/>
  <c r="D22" i="2"/>
  <c r="E22" i="2"/>
  <c r="F22" i="2"/>
  <c r="G22" i="2"/>
  <c r="H22" i="2"/>
  <c r="I22" i="2"/>
  <c r="D23" i="2"/>
  <c r="E23" i="2"/>
  <c r="F23" i="2"/>
  <c r="G23" i="2"/>
  <c r="H23" i="2"/>
  <c r="I23" i="2"/>
  <c r="J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D26" i="2"/>
  <c r="E26" i="2"/>
  <c r="F26" i="2"/>
  <c r="G26" i="2"/>
  <c r="H26" i="2"/>
  <c r="I26" i="2"/>
  <c r="J26" i="2"/>
  <c r="D27" i="2"/>
  <c r="E27" i="2"/>
  <c r="F27" i="2"/>
  <c r="G27" i="2"/>
  <c r="H27" i="2"/>
  <c r="I27" i="2"/>
  <c r="J27" i="2"/>
  <c r="D28" i="2"/>
  <c r="E28" i="2"/>
  <c r="F28" i="2"/>
  <c r="G28" i="2"/>
  <c r="H28" i="2"/>
  <c r="I28" i="2"/>
  <c r="D29" i="2"/>
  <c r="E29" i="2"/>
  <c r="F29" i="2"/>
  <c r="G29" i="2"/>
  <c r="H29" i="2"/>
  <c r="D15" i="2"/>
  <c r="E15" i="2"/>
  <c r="F15" i="2"/>
  <c r="G15" i="2"/>
  <c r="H15" i="2"/>
  <c r="I15" i="2"/>
  <c r="J15" i="2"/>
  <c r="D16" i="2"/>
  <c r="E16" i="2"/>
  <c r="F16" i="2"/>
  <c r="G16" i="2"/>
  <c r="H16" i="2"/>
  <c r="I16" i="2"/>
  <c r="J16" i="2"/>
  <c r="D17" i="2"/>
  <c r="E17" i="2"/>
  <c r="F17" i="2"/>
  <c r="G17" i="2"/>
  <c r="H17" i="2"/>
  <c r="I17" i="2"/>
  <c r="J17" i="2"/>
  <c r="D19" i="2"/>
  <c r="E19" i="2"/>
  <c r="F19" i="2"/>
  <c r="G19" i="2"/>
  <c r="H19" i="2"/>
  <c r="I19" i="2"/>
  <c r="J19" i="2"/>
  <c r="J14" i="2" l="1"/>
  <c r="H14" i="2"/>
  <c r="F14" i="2"/>
  <c r="D14" i="2"/>
  <c r="P56" i="2"/>
  <c r="I14" i="2"/>
  <c r="G14" i="2"/>
  <c r="E14" i="2"/>
  <c r="P19" i="2"/>
  <c r="P16" i="2"/>
  <c r="P28" i="2"/>
  <c r="P26" i="2"/>
  <c r="P24" i="2"/>
  <c r="P22" i="2"/>
  <c r="P39" i="2"/>
  <c r="P37" i="2"/>
  <c r="P35" i="2"/>
  <c r="P33" i="2"/>
  <c r="P31" i="2"/>
  <c r="P42" i="2"/>
  <c r="P17" i="2"/>
  <c r="P15" i="2"/>
  <c r="P29" i="2"/>
  <c r="P27" i="2"/>
  <c r="P25" i="2"/>
  <c r="P23" i="2"/>
  <c r="P21" i="2"/>
  <c r="P38" i="2"/>
  <c r="P36" i="2"/>
  <c r="P34" i="2"/>
  <c r="P32" i="2"/>
  <c r="P47" i="2"/>
  <c r="P43" i="2"/>
  <c r="P41" i="2"/>
  <c r="I40" i="2"/>
  <c r="G40" i="2"/>
  <c r="E40" i="2"/>
  <c r="H20" i="2"/>
  <c r="F20" i="2"/>
  <c r="D20" i="2"/>
  <c r="J40" i="2"/>
  <c r="H40" i="2"/>
  <c r="F40" i="2"/>
  <c r="D40" i="2"/>
  <c r="J20" i="2"/>
  <c r="G20" i="2"/>
  <c r="E20" i="2"/>
  <c r="I30" i="2"/>
  <c r="G30" i="2"/>
  <c r="E30" i="2"/>
  <c r="J30" i="2"/>
  <c r="H30" i="2"/>
  <c r="F30" i="2"/>
  <c r="D30" i="2"/>
  <c r="I20" i="2"/>
  <c r="C87" i="2"/>
  <c r="P14" i="2" l="1"/>
  <c r="P30" i="2"/>
  <c r="P40" i="2"/>
  <c r="P20" i="2"/>
  <c r="F87" i="2"/>
  <c r="G87" i="2"/>
  <c r="D87" i="2"/>
  <c r="H87" i="2"/>
  <c r="E87" i="2"/>
  <c r="I87" i="2" l="1"/>
  <c r="J87" i="2" l="1"/>
  <c r="B56" i="2"/>
  <c r="B40" i="2"/>
  <c r="B30" i="2"/>
  <c r="B20" i="2"/>
  <c r="B14" i="2"/>
  <c r="B87" i="2" l="1"/>
  <c r="K87" i="2"/>
  <c r="L87" i="2" l="1"/>
  <c r="M87" i="2" l="1"/>
  <c r="P87" i="2" s="1"/>
</calcChain>
</file>

<file path=xl/sharedStrings.xml><?xml version="1.0" encoding="utf-8"?>
<sst xmlns="http://schemas.openxmlformats.org/spreadsheetml/2006/main" count="180" uniqueCount="98">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</sst>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164" fontId="3" fillId="0" borderId="1" xfId="0" applyNumberFormat="1" applyFont="1" applyBorder="1"/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 readingOrder="1"/>
    </xf>
    <xf numFmtId="43" fontId="8" fillId="0" borderId="0" xfId="1" applyFont="1"/>
    <xf numFmtId="43" fontId="8" fillId="0" borderId="0" xfId="1" quotePrefix="1" applyFont="1"/>
    <xf numFmtId="43" fontId="8" fillId="0" borderId="0" xfId="0" applyNumberFormat="1" applyFont="1"/>
    <xf numFmtId="43" fontId="8" fillId="0" borderId="6" xfId="0" applyNumberFormat="1" applyFont="1" applyBorder="1"/>
    <xf numFmtId="0" fontId="8" fillId="0" borderId="0" xfId="0" applyFont="1"/>
    <xf numFmtId="0" fontId="3" fillId="6" borderId="0" xfId="0" applyFont="1" applyFill="1" applyAlignment="1">
      <alignment horizontal="left" indent="1"/>
    </xf>
    <xf numFmtId="43" fontId="7" fillId="6" borderId="0" xfId="1" applyFont="1" applyFill="1"/>
    <xf numFmtId="43" fontId="8" fillId="6" borderId="0" xfId="1" applyFont="1" applyFill="1"/>
    <xf numFmtId="0" fontId="3" fillId="3" borderId="0" xfId="0" applyFont="1" applyFill="1" applyBorder="1" applyAlignment="1">
      <alignment horizontal="left"/>
    </xf>
    <xf numFmtId="43" fontId="7" fillId="7" borderId="0" xfId="1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left" indent="1"/>
    </xf>
    <xf numFmtId="43" fontId="8" fillId="6" borderId="10" xfId="1" applyFont="1" applyFill="1" applyBorder="1"/>
    <xf numFmtId="0" fontId="3" fillId="6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2"/>
    </xf>
    <xf numFmtId="0" fontId="3" fillId="0" borderId="12" xfId="0" applyFont="1" applyBorder="1" applyAlignment="1">
      <alignment horizontal="left"/>
    </xf>
    <xf numFmtId="164" fontId="3" fillId="0" borderId="0" xfId="0" applyNumberFormat="1" applyFont="1" applyBorder="1"/>
    <xf numFmtId="43" fontId="7" fillId="6" borderId="10" xfId="1" applyFont="1" applyFill="1" applyBorder="1"/>
    <xf numFmtId="43" fontId="8" fillId="0" borderId="11" xfId="0" applyNumberFormat="1" applyFont="1" applyBorder="1"/>
    <xf numFmtId="164" fontId="3" fillId="0" borderId="12" xfId="0" applyNumberFormat="1" applyFont="1" applyBorder="1"/>
    <xf numFmtId="43" fontId="8" fillId="3" borderId="11" xfId="1" applyFont="1" applyFill="1" applyBorder="1"/>
    <xf numFmtId="43" fontId="8" fillId="5" borderId="11" xfId="1" applyFont="1" applyFill="1" applyBorder="1"/>
    <xf numFmtId="43" fontId="8" fillId="0" borderId="11" xfId="1" applyFont="1" applyBorder="1"/>
    <xf numFmtId="0" fontId="8" fillId="0" borderId="11" xfId="0" applyFont="1" applyBorder="1"/>
    <xf numFmtId="4" fontId="7" fillId="6" borderId="10" xfId="1" applyNumberFormat="1" applyFont="1" applyFill="1" applyBorder="1" applyAlignment="1">
      <alignment vertical="center" wrapText="1"/>
    </xf>
    <xf numFmtId="43" fontId="8" fillId="6" borderId="10" xfId="0" applyNumberFormat="1" applyFont="1" applyFill="1" applyBorder="1"/>
    <xf numFmtId="4" fontId="7" fillId="6" borderId="10" xfId="0" applyNumberFormat="1" applyFont="1" applyFill="1" applyBorder="1" applyAlignment="1">
      <alignment vertical="center" wrapText="1"/>
    </xf>
    <xf numFmtId="0" fontId="8" fillId="6" borderId="10" xfId="0" applyFont="1" applyFill="1" applyBorder="1"/>
    <xf numFmtId="0" fontId="8" fillId="6" borderId="0" xfId="0" applyFont="1" applyFill="1"/>
    <xf numFmtId="4" fontId="7" fillId="6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8" fillId="6" borderId="10" xfId="0" applyNumberFormat="1" applyFont="1" applyFill="1" applyBorder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7" fillId="6" borderId="10" xfId="0" applyNumberFormat="1" applyFont="1" applyFill="1" applyBorder="1" applyAlignment="1">
      <alignment vertical="center" wrapText="1"/>
    </xf>
    <xf numFmtId="165" fontId="7" fillId="7" borderId="11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/>
    <xf numFmtId="164" fontId="7" fillId="3" borderId="11" xfId="0" applyNumberFormat="1" applyFont="1" applyFill="1" applyBorder="1"/>
    <xf numFmtId="165" fontId="8" fillId="6" borderId="0" xfId="0" applyNumberFormat="1" applyFont="1" applyFill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3" borderId="11" xfId="0" applyNumberFormat="1" applyFont="1" applyFill="1" applyBorder="1" applyAlignment="1">
      <alignment vertical="center" wrapText="1"/>
    </xf>
    <xf numFmtId="165" fontId="7" fillId="5" borderId="0" xfId="0" applyNumberFormat="1" applyFont="1" applyFill="1" applyAlignment="1">
      <alignment vertical="center" wrapText="1"/>
    </xf>
    <xf numFmtId="165" fontId="8" fillId="6" borderId="10" xfId="0" applyNumberFormat="1" applyFont="1" applyFill="1" applyBorder="1" applyAlignment="1">
      <alignment vertical="center" wrapText="1"/>
    </xf>
    <xf numFmtId="43" fontId="9" fillId="0" borderId="0" xfId="0" applyNumberFormat="1" applyFont="1" applyAlignment="1">
      <alignment horizontal="right"/>
    </xf>
    <xf numFmtId="43" fontId="9" fillId="0" borderId="11" xfId="0" applyNumberFormat="1" applyFont="1" applyBorder="1" applyAlignment="1">
      <alignment horizontal="right"/>
    </xf>
    <xf numFmtId="0" fontId="0" fillId="0" borderId="0" xfId="0" applyBorder="1"/>
    <xf numFmtId="43" fontId="10" fillId="4" borderId="0" xfId="1" applyFont="1" applyFill="1" applyAlignment="1">
      <alignment vertical="center" wrapText="1"/>
    </xf>
    <xf numFmtId="0" fontId="2" fillId="0" borderId="0" xfId="0" applyFont="1"/>
    <xf numFmtId="0" fontId="0" fillId="0" borderId="14" xfId="0" applyBorder="1" applyAlignment="1">
      <alignment horizontal="left" indent="2"/>
    </xf>
    <xf numFmtId="43" fontId="8" fillId="0" borderId="14" xfId="1" applyFont="1" applyBorder="1"/>
    <xf numFmtId="0" fontId="8" fillId="0" borderId="14" xfId="0" applyFont="1" applyBorder="1"/>
    <xf numFmtId="43" fontId="10" fillId="4" borderId="13" xfId="1" applyFont="1" applyFill="1" applyBorder="1" applyAlignment="1">
      <alignment vertical="center" wrapText="1"/>
    </xf>
    <xf numFmtId="43" fontId="10" fillId="2" borderId="13" xfId="1" applyFont="1" applyFill="1" applyBorder="1"/>
    <xf numFmtId="0" fontId="0" fillId="0" borderId="13" xfId="0" applyBorder="1"/>
    <xf numFmtId="43" fontId="10" fillId="4" borderId="14" xfId="1" applyFont="1" applyFill="1" applyBorder="1" applyAlignment="1">
      <alignment vertical="center" wrapText="1"/>
    </xf>
    <xf numFmtId="43" fontId="10" fillId="4" borderId="15" xfId="1" applyFont="1" applyFill="1" applyBorder="1" applyAlignment="1">
      <alignment vertical="center" wrapText="1"/>
    </xf>
    <xf numFmtId="43" fontId="8" fillId="0" borderId="13" xfId="1" applyFont="1" applyBorder="1"/>
    <xf numFmtId="165" fontId="0" fillId="0" borderId="13" xfId="0" applyNumberFormat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43" fontId="8" fillId="6" borderId="0" xfId="0" applyNumberFormat="1" applyFont="1" applyFill="1" applyBorder="1"/>
    <xf numFmtId="43" fontId="11" fillId="4" borderId="0" xfId="0" applyNumberFormat="1" applyFont="1" applyFill="1" applyBorder="1"/>
    <xf numFmtId="43" fontId="8" fillId="6" borderId="11" xfId="0" applyNumberFormat="1" applyFont="1" applyFill="1" applyBorder="1"/>
    <xf numFmtId="43" fontId="7" fillId="6" borderId="10" xfId="0" applyNumberFormat="1" applyFont="1" applyFill="1" applyBorder="1"/>
    <xf numFmtId="43" fontId="7" fillId="6" borderId="0" xfId="0" applyNumberFormat="1" applyFont="1" applyFill="1" applyBorder="1"/>
    <xf numFmtId="165" fontId="0" fillId="0" borderId="0" xfId="0" applyNumberFormat="1" applyBorder="1" applyAlignment="1">
      <alignment vertical="center" wrapText="1"/>
    </xf>
    <xf numFmtId="43" fontId="8" fillId="0" borderId="0" xfId="1" applyFont="1" applyBorder="1"/>
    <xf numFmtId="0" fontId="3" fillId="8" borderId="0" xfId="0" applyFont="1" applyFill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8" borderId="17" xfId="0" applyFont="1" applyFill="1" applyBorder="1" applyAlignment="1">
      <alignment horizontal="left" indent="1"/>
    </xf>
    <xf numFmtId="0" fontId="2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3" fillId="8" borderId="10" xfId="1" applyNumberFormat="1" applyFont="1" applyFill="1" applyBorder="1" applyAlignment="1">
      <alignment vertical="center" wrapText="1"/>
    </xf>
    <xf numFmtId="43" fontId="3" fillId="8" borderId="10" xfId="1" applyFont="1" applyFill="1" applyBorder="1"/>
    <xf numFmtId="0" fontId="0" fillId="0" borderId="0" xfId="0" applyFont="1" applyAlignment="1">
      <alignment horizontal="left" indent="2"/>
    </xf>
    <xf numFmtId="43" fontId="12" fillId="0" borderId="0" xfId="0" applyNumberFormat="1" applyFont="1" applyAlignment="1">
      <alignment horizontal="right"/>
    </xf>
    <xf numFmtId="0" fontId="0" fillId="0" borderId="0" xfId="0" applyFont="1"/>
    <xf numFmtId="4" fontId="3" fillId="8" borderId="10" xfId="0" applyNumberFormat="1" applyFont="1" applyFill="1" applyBorder="1" applyAlignment="1">
      <alignment vertical="center" wrapText="1"/>
    </xf>
    <xf numFmtId="43" fontId="12" fillId="0" borderId="11" xfId="0" applyNumberFormat="1" applyFont="1" applyBorder="1" applyAlignment="1">
      <alignment horizontal="right"/>
    </xf>
    <xf numFmtId="4" fontId="3" fillId="8" borderId="0" xfId="0" applyNumberFormat="1" applyFont="1" applyFill="1" applyAlignment="1">
      <alignment vertical="center" wrapText="1"/>
    </xf>
    <xf numFmtId="43" fontId="3" fillId="8" borderId="0" xfId="1" applyFont="1" applyFill="1"/>
    <xf numFmtId="43" fontId="0" fillId="0" borderId="0" xfId="1" applyFont="1"/>
    <xf numFmtId="43" fontId="0" fillId="0" borderId="0" xfId="1" quotePrefix="1" applyFont="1"/>
    <xf numFmtId="4" fontId="3" fillId="0" borderId="0" xfId="0" applyNumberFormat="1" applyFont="1" applyAlignment="1">
      <alignment vertical="center" wrapText="1"/>
    </xf>
    <xf numFmtId="43" fontId="0" fillId="0" borderId="11" xfId="1" applyFont="1" applyBorder="1"/>
    <xf numFmtId="4" fontId="0" fillId="8" borderId="10" xfId="0" applyNumberFormat="1" applyFont="1" applyFill="1" applyBorder="1" applyAlignment="1">
      <alignment vertical="center" wrapText="1"/>
    </xf>
    <xf numFmtId="43" fontId="0" fillId="8" borderId="0" xfId="1" applyFont="1" applyFill="1"/>
    <xf numFmtId="4" fontId="0" fillId="0" borderId="0" xfId="0" applyNumberFormat="1" applyFont="1" applyAlignment="1">
      <alignment vertical="center" wrapText="1"/>
    </xf>
    <xf numFmtId="43" fontId="0" fillId="8" borderId="10" xfId="1" applyFont="1" applyFill="1" applyBorder="1"/>
    <xf numFmtId="165" fontId="0" fillId="0" borderId="0" xfId="0" applyNumberFormat="1" applyFont="1" applyAlignment="1">
      <alignment vertical="center" wrapText="1"/>
    </xf>
    <xf numFmtId="165" fontId="3" fillId="8" borderId="10" xfId="0" applyNumberFormat="1" applyFont="1" applyFill="1" applyBorder="1" applyAlignment="1">
      <alignment vertical="center" wrapText="1"/>
    </xf>
    <xf numFmtId="165" fontId="3" fillId="7" borderId="11" xfId="0" applyNumberFormat="1" applyFont="1" applyFill="1" applyBorder="1" applyAlignment="1">
      <alignment horizontal="center" vertical="center" wrapText="1"/>
    </xf>
    <xf numFmtId="43" fontId="3" fillId="7" borderId="0" xfId="1" applyFont="1" applyFill="1" applyBorder="1" applyAlignment="1">
      <alignment horizontal="center" vertical="center" wrapText="1"/>
    </xf>
    <xf numFmtId="165" fontId="0" fillId="8" borderId="0" xfId="0" applyNumberFormat="1" applyFont="1" applyFill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3" borderId="11" xfId="0" applyNumberFormat="1" applyFont="1" applyFill="1" applyBorder="1" applyAlignment="1">
      <alignment vertical="center" wrapText="1"/>
    </xf>
    <xf numFmtId="43" fontId="0" fillId="3" borderId="11" xfId="1" applyFont="1" applyFill="1" applyBorder="1"/>
    <xf numFmtId="0" fontId="0" fillId="0" borderId="18" xfId="0" applyFont="1" applyBorder="1" applyAlignment="1">
      <alignment horizontal="left" indent="2"/>
    </xf>
    <xf numFmtId="165" fontId="3" fillId="5" borderId="0" xfId="0" applyNumberFormat="1" applyFont="1" applyFill="1" applyAlignment="1">
      <alignment vertical="center" wrapText="1"/>
    </xf>
    <xf numFmtId="43" fontId="0" fillId="5" borderId="11" xfId="1" applyFont="1" applyFill="1" applyBorder="1"/>
    <xf numFmtId="165" fontId="0" fillId="8" borderId="10" xfId="0" applyNumberFormat="1" applyFont="1" applyFill="1" applyBorder="1" applyAlignment="1">
      <alignment vertical="center" wrapText="1"/>
    </xf>
    <xf numFmtId="43" fontId="0" fillId="0" borderId="14" xfId="1" applyFont="1" applyBorder="1"/>
    <xf numFmtId="43" fontId="2" fillId="4" borderId="0" xfId="1" applyFont="1" applyFill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5905500</xdr:colOff>
      <xdr:row>86</xdr:row>
      <xdr:rowOff>38100</xdr:rowOff>
    </xdr:from>
    <xdr:to>
      <xdr:col>3</xdr:col>
      <xdr:colOff>990600</xdr:colOff>
      <xdr:row>89</xdr:row>
      <xdr:rowOff>171450</xdr:rowOff>
    </xdr:to>
    <xdr:sp macro="" textlink="">
      <xdr:nvSpPr>
        <xdr:cNvPr id="4" name="Rectángulo 3"/>
        <xdr:cNvSpPr/>
      </xdr:nvSpPr>
      <xdr:spPr>
        <a:xfrm>
          <a:off x="6505575" y="16344900"/>
          <a:ext cx="254317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1</xdr:col>
      <xdr:colOff>3143250</xdr:colOff>
      <xdr:row>85</xdr:row>
      <xdr:rowOff>180975</xdr:rowOff>
    </xdr:from>
    <xdr:to>
      <xdr:col>1</xdr:col>
      <xdr:colOff>5076825</xdr:colOff>
      <xdr:row>90</xdr:row>
      <xdr:rowOff>152400</xdr:rowOff>
    </xdr:to>
    <xdr:sp macro="" textlink="">
      <xdr:nvSpPr>
        <xdr:cNvPr id="6" name="Rectángulo 5"/>
        <xdr:cNvSpPr/>
      </xdr:nvSpPr>
      <xdr:spPr>
        <a:xfrm>
          <a:off x="3743325" y="16297275"/>
          <a:ext cx="1933575" cy="923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419100</xdr:colOff>
      <xdr:row>86</xdr:row>
      <xdr:rowOff>38100</xdr:rowOff>
    </xdr:from>
    <xdr:to>
      <xdr:col>1</xdr:col>
      <xdr:colOff>2209800</xdr:colOff>
      <xdr:row>91</xdr:row>
      <xdr:rowOff>0</xdr:rowOff>
    </xdr:to>
    <xdr:sp macro="" textlink="">
      <xdr:nvSpPr>
        <xdr:cNvPr id="7" name="Rectángulo 6"/>
        <xdr:cNvSpPr/>
      </xdr:nvSpPr>
      <xdr:spPr>
        <a:xfrm>
          <a:off x="419100" y="16754475"/>
          <a:ext cx="1790700" cy="930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3419475</xdr:colOff>
      <xdr:row>0</xdr:row>
      <xdr:rowOff>0</xdr:rowOff>
    </xdr:from>
    <xdr:to>
      <xdr:col>1</xdr:col>
      <xdr:colOff>5476875</xdr:colOff>
      <xdr:row>4</xdr:row>
      <xdr:rowOff>302844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0"/>
          <a:ext cx="2057400" cy="1064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676274</xdr:colOff>
      <xdr:row>0</xdr:row>
      <xdr:rowOff>31750</xdr:rowOff>
    </xdr:from>
    <xdr:to>
      <xdr:col>7</xdr:col>
      <xdr:colOff>31750</xdr:colOff>
      <xdr:row>7</xdr:row>
      <xdr:rowOff>4885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75899" y="31750"/>
          <a:ext cx="2879726" cy="1481260"/>
        </a:xfrm>
        <a:prstGeom prst="rect">
          <a:avLst/>
        </a:prstGeom>
      </xdr:spPr>
    </xdr:pic>
    <xdr:clientData/>
  </xdr:twoCellAnchor>
  <xdr:twoCellAnchor>
    <xdr:from>
      <xdr:col>0</xdr:col>
      <xdr:colOff>1819275</xdr:colOff>
      <xdr:row>91</xdr:row>
      <xdr:rowOff>114300</xdr:rowOff>
    </xdr:from>
    <xdr:to>
      <xdr:col>0</xdr:col>
      <xdr:colOff>3609975</xdr:colOff>
      <xdr:row>96</xdr:row>
      <xdr:rowOff>95250</xdr:rowOff>
    </xdr:to>
    <xdr:sp macro="" textlink="">
      <xdr:nvSpPr>
        <xdr:cNvPr id="39" name="Rectángulo 38"/>
        <xdr:cNvSpPr/>
      </xdr:nvSpPr>
      <xdr:spPr>
        <a:xfrm>
          <a:off x="1819275" y="18338800"/>
          <a:ext cx="1790700" cy="933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381000</xdr:colOff>
      <xdr:row>91</xdr:row>
      <xdr:rowOff>76200</xdr:rowOff>
    </xdr:from>
    <xdr:to>
      <xdr:col>6</xdr:col>
      <xdr:colOff>441325</xdr:colOff>
      <xdr:row>95</xdr:row>
      <xdr:rowOff>31750</xdr:rowOff>
    </xdr:to>
    <xdr:sp macro="" textlink="">
      <xdr:nvSpPr>
        <xdr:cNvPr id="41" name="Rectángulo 40"/>
        <xdr:cNvSpPr/>
      </xdr:nvSpPr>
      <xdr:spPr>
        <a:xfrm>
          <a:off x="10080625" y="18300700"/>
          <a:ext cx="2409825" cy="717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546100</xdr:colOff>
      <xdr:row>90</xdr:row>
      <xdr:rowOff>158750</xdr:rowOff>
    </xdr:from>
    <xdr:to>
      <xdr:col>13</xdr:col>
      <xdr:colOff>146050</xdr:colOff>
      <xdr:row>95</xdr:row>
      <xdr:rowOff>101600</xdr:rowOff>
    </xdr:to>
    <xdr:sp macro="" textlink="">
      <xdr:nvSpPr>
        <xdr:cNvPr id="43" name="Rectángulo 42"/>
        <xdr:cNvSpPr/>
      </xdr:nvSpPr>
      <xdr:spPr>
        <a:xfrm>
          <a:off x="17294225" y="18192750"/>
          <a:ext cx="3124200" cy="895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>
            <v>0</v>
          </cell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44103</v>
          </cell>
          <cell r="H21">
            <v>0</v>
          </cell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>
            <v>0</v>
          </cell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23355.13</v>
          </cell>
          <cell r="H31">
            <v>0</v>
          </cell>
        </row>
        <row r="32">
          <cell r="B32">
            <v>0</v>
          </cell>
          <cell r="C32">
            <v>96084.57</v>
          </cell>
          <cell r="D32">
            <v>0</v>
          </cell>
          <cell r="E32">
            <v>915117.14</v>
          </cell>
          <cell r="F32">
            <v>0</v>
          </cell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>
            <v>0</v>
          </cell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>
            <v>0</v>
          </cell>
          <cell r="E34">
            <v>2265.6</v>
          </cell>
          <cell r="F34">
            <v>0</v>
          </cell>
          <cell r="G34">
            <v>43616.98</v>
          </cell>
          <cell r="H34">
            <v>0</v>
          </cell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>
            <v>0</v>
          </cell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>
            <v>0</v>
          </cell>
          <cell r="F39">
            <v>0</v>
          </cell>
          <cell r="G39">
            <v>0</v>
          </cell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95"/>
  <sheetViews>
    <sheetView showGridLines="0" topLeftCell="B1" zoomScaleNormal="100" workbookViewId="0">
      <selection activeCell="B5" sqref="B5:D5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17.5703125" customWidth="1"/>
    <col min="4" max="4" width="18" customWidth="1"/>
  </cols>
  <sheetData>
    <row r="5" spans="1:15" ht="24.75" customHeight="1" x14ac:dyDescent="0.25">
      <c r="B5" s="116"/>
      <c r="C5" s="117"/>
      <c r="D5" s="117"/>
      <c r="E5" s="10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.75" x14ac:dyDescent="0.25">
      <c r="B6" s="123">
        <v>2021</v>
      </c>
      <c r="C6" s="124"/>
      <c r="D6" s="124"/>
      <c r="E6" s="9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.75" customHeight="1" x14ac:dyDescent="0.25">
      <c r="B7" s="118" t="s">
        <v>76</v>
      </c>
      <c r="C7" s="119"/>
      <c r="D7" s="119"/>
      <c r="E7" s="8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customHeight="1" x14ac:dyDescent="0.25">
      <c r="A8" s="7"/>
      <c r="B8" s="118" t="s">
        <v>77</v>
      </c>
      <c r="C8" s="119"/>
      <c r="D8" s="119"/>
      <c r="E8" s="7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" customHeight="1" x14ac:dyDescent="0.25">
      <c r="B9" s="120" t="s">
        <v>66</v>
      </c>
      <c r="C9" s="121" t="s">
        <v>94</v>
      </c>
      <c r="D9" s="121" t="s">
        <v>93</v>
      </c>
      <c r="E9" s="3"/>
    </row>
    <row r="10" spans="1:15" ht="23.25" customHeight="1" x14ac:dyDescent="0.25">
      <c r="B10" s="120"/>
      <c r="C10" s="122"/>
      <c r="D10" s="122"/>
      <c r="E10" s="3"/>
    </row>
    <row r="11" spans="1:15" x14ac:dyDescent="0.25">
      <c r="B11" s="77" t="s">
        <v>0</v>
      </c>
      <c r="C11" s="1"/>
      <c r="D11" s="1"/>
      <c r="E11" s="3"/>
    </row>
    <row r="12" spans="1:15" x14ac:dyDescent="0.25">
      <c r="B12" s="78" t="s">
        <v>1</v>
      </c>
      <c r="C12" s="81">
        <f>SUM(C13:C17)</f>
        <v>731416419</v>
      </c>
      <c r="D12" s="82">
        <f>SUM(D13:D17)</f>
        <v>755924984.58000004</v>
      </c>
      <c r="E12" s="3"/>
    </row>
    <row r="13" spans="1:15" x14ac:dyDescent="0.25">
      <c r="B13" s="83" t="s">
        <v>2</v>
      </c>
      <c r="C13" s="84">
        <v>590711658</v>
      </c>
      <c r="D13" s="84">
        <v>620531423.58000004</v>
      </c>
      <c r="E13" s="3"/>
    </row>
    <row r="14" spans="1:15" x14ac:dyDescent="0.25">
      <c r="B14" s="83" t="s">
        <v>3</v>
      </c>
      <c r="C14" s="84">
        <v>48532000</v>
      </c>
      <c r="D14" s="84">
        <v>46607500</v>
      </c>
      <c r="E14" s="3"/>
    </row>
    <row r="15" spans="1:15" x14ac:dyDescent="0.25">
      <c r="B15" s="83" t="s">
        <v>4</v>
      </c>
      <c r="C15" s="84">
        <v>12514400</v>
      </c>
      <c r="D15" s="84">
        <v>6252200</v>
      </c>
      <c r="E15" s="3"/>
    </row>
    <row r="16" spans="1:15" x14ac:dyDescent="0.25">
      <c r="B16" s="83" t="s">
        <v>5</v>
      </c>
      <c r="C16" s="85"/>
      <c r="D16" s="85"/>
      <c r="E16" s="3"/>
    </row>
    <row r="17" spans="2:5" x14ac:dyDescent="0.25">
      <c r="B17" s="83" t="s">
        <v>6</v>
      </c>
      <c r="C17" s="84">
        <v>79658361</v>
      </c>
      <c r="D17" s="84">
        <v>82533861</v>
      </c>
      <c r="E17" s="3"/>
    </row>
    <row r="18" spans="2:5" x14ac:dyDescent="0.25">
      <c r="B18" s="78" t="s">
        <v>7</v>
      </c>
      <c r="C18" s="86">
        <f>C19+C20+C21+C22+C23+C24+C25+C26+C27</f>
        <v>178055467</v>
      </c>
      <c r="D18" s="82">
        <f>SUM(D19:D27)</f>
        <v>125645902.97</v>
      </c>
      <c r="E18" s="3"/>
    </row>
    <row r="19" spans="2:5" x14ac:dyDescent="0.25">
      <c r="B19" s="83" t="s">
        <v>8</v>
      </c>
      <c r="C19" s="84">
        <v>27111232</v>
      </c>
      <c r="D19" s="84">
        <v>29348227</v>
      </c>
      <c r="E19" s="3"/>
    </row>
    <row r="20" spans="2:5" x14ac:dyDescent="0.25">
      <c r="B20" s="83" t="s">
        <v>9</v>
      </c>
      <c r="C20" s="84">
        <v>17461498</v>
      </c>
      <c r="D20" s="84">
        <v>9271509</v>
      </c>
      <c r="E20" s="3"/>
    </row>
    <row r="21" spans="2:5" x14ac:dyDescent="0.25">
      <c r="B21" s="83" t="s">
        <v>10</v>
      </c>
      <c r="C21" s="84">
        <v>3502116</v>
      </c>
      <c r="D21" s="84">
        <v>8923288</v>
      </c>
      <c r="E21" s="3"/>
    </row>
    <row r="22" spans="2:5" x14ac:dyDescent="0.25">
      <c r="B22" s="83" t="s">
        <v>11</v>
      </c>
      <c r="C22" s="84">
        <v>2256315</v>
      </c>
      <c r="D22" s="84">
        <v>611265</v>
      </c>
      <c r="E22" s="3"/>
    </row>
    <row r="23" spans="2:5" x14ac:dyDescent="0.25">
      <c r="B23" s="83" t="s">
        <v>12</v>
      </c>
      <c r="C23" s="84">
        <v>20552000</v>
      </c>
      <c r="D23" s="84">
        <v>23484500</v>
      </c>
    </row>
    <row r="24" spans="2:5" x14ac:dyDescent="0.25">
      <c r="B24" s="83" t="s">
        <v>13</v>
      </c>
      <c r="C24" s="84">
        <v>13637513</v>
      </c>
      <c r="D24" s="84">
        <v>9378667.3499999996</v>
      </c>
    </row>
    <row r="25" spans="2:5" x14ac:dyDescent="0.25">
      <c r="B25" s="83" t="s">
        <v>14</v>
      </c>
      <c r="C25" s="84">
        <v>19472425</v>
      </c>
      <c r="D25" s="84">
        <v>13361037.42</v>
      </c>
    </row>
    <row r="26" spans="2:5" x14ac:dyDescent="0.25">
      <c r="B26" s="83" t="s">
        <v>15</v>
      </c>
      <c r="C26" s="84">
        <v>66858996</v>
      </c>
      <c r="D26" s="84">
        <v>24034037.199999999</v>
      </c>
    </row>
    <row r="27" spans="2:5" x14ac:dyDescent="0.25">
      <c r="B27" s="83" t="s">
        <v>16</v>
      </c>
      <c r="C27" s="84">
        <v>7203372</v>
      </c>
      <c r="D27" s="84">
        <v>7233372</v>
      </c>
    </row>
    <row r="28" spans="2:5" x14ac:dyDescent="0.25">
      <c r="B28" s="78" t="s">
        <v>17</v>
      </c>
      <c r="C28" s="86">
        <f>C29+C30+C31+C32+C33+C34+C35+C37</f>
        <v>69923560</v>
      </c>
      <c r="D28" s="82">
        <f>SUM(D29:D37)</f>
        <v>78780735.050000012</v>
      </c>
    </row>
    <row r="29" spans="2:5" x14ac:dyDescent="0.25">
      <c r="B29" s="83" t="s">
        <v>18</v>
      </c>
      <c r="C29" s="84">
        <v>7918512</v>
      </c>
      <c r="D29" s="84">
        <v>1583976</v>
      </c>
    </row>
    <row r="30" spans="2:5" x14ac:dyDescent="0.25">
      <c r="B30" s="83" t="s">
        <v>19</v>
      </c>
      <c r="C30" s="84">
        <v>2192296</v>
      </c>
      <c r="D30" s="84">
        <v>231258</v>
      </c>
    </row>
    <row r="31" spans="2:5" x14ac:dyDescent="0.25">
      <c r="B31" s="83" t="s">
        <v>20</v>
      </c>
      <c r="C31" s="84">
        <v>3501813</v>
      </c>
      <c r="D31" s="84">
        <v>3319755.5</v>
      </c>
    </row>
    <row r="32" spans="2:5" x14ac:dyDescent="0.25">
      <c r="B32" s="83" t="s">
        <v>21</v>
      </c>
      <c r="C32" s="84">
        <v>104000</v>
      </c>
      <c r="D32" s="84">
        <v>129000</v>
      </c>
    </row>
    <row r="33" spans="2:4" x14ac:dyDescent="0.25">
      <c r="B33" s="83" t="s">
        <v>22</v>
      </c>
      <c r="C33" s="84">
        <v>3263508</v>
      </c>
      <c r="D33" s="84">
        <v>7521202.6100000003</v>
      </c>
    </row>
    <row r="34" spans="2:4" x14ac:dyDescent="0.25">
      <c r="B34" s="83" t="s">
        <v>23</v>
      </c>
      <c r="C34" s="84">
        <v>1697307</v>
      </c>
      <c r="D34" s="84">
        <v>2851838.2</v>
      </c>
    </row>
    <row r="35" spans="2:4" x14ac:dyDescent="0.25">
      <c r="B35" s="83" t="s">
        <v>24</v>
      </c>
      <c r="C35" s="84">
        <v>44408443</v>
      </c>
      <c r="D35" s="84">
        <v>46675742.280000001</v>
      </c>
    </row>
    <row r="36" spans="2:4" x14ac:dyDescent="0.25">
      <c r="B36" s="83" t="s">
        <v>25</v>
      </c>
      <c r="C36" s="85"/>
      <c r="D36" s="85"/>
    </row>
    <row r="37" spans="2:4" x14ac:dyDescent="0.25">
      <c r="B37" s="83" t="s">
        <v>26</v>
      </c>
      <c r="C37" s="87">
        <v>6837681</v>
      </c>
      <c r="D37" s="87">
        <v>16467962.460000001</v>
      </c>
    </row>
    <row r="38" spans="2:4" x14ac:dyDescent="0.25">
      <c r="B38" s="78" t="s">
        <v>27</v>
      </c>
      <c r="C38" s="88">
        <f>SUM(C39:C45)</f>
        <v>996225875</v>
      </c>
      <c r="D38" s="89">
        <f>SUM(D39:D49)</f>
        <v>1089326862.0599999</v>
      </c>
    </row>
    <row r="39" spans="2:4" x14ac:dyDescent="0.25">
      <c r="B39" s="83" t="s">
        <v>28</v>
      </c>
      <c r="C39" s="84">
        <v>9213196</v>
      </c>
      <c r="D39" s="90">
        <v>43382796</v>
      </c>
    </row>
    <row r="40" spans="2:4" x14ac:dyDescent="0.25">
      <c r="B40" s="83" t="s">
        <v>29</v>
      </c>
      <c r="C40" s="84">
        <v>973319911</v>
      </c>
      <c r="D40" s="90">
        <f>C40+57431387.06</f>
        <v>1030751298.0599999</v>
      </c>
    </row>
    <row r="41" spans="2:4" x14ac:dyDescent="0.25">
      <c r="B41" s="83" t="s">
        <v>30</v>
      </c>
      <c r="C41" s="85"/>
      <c r="D41" s="90"/>
    </row>
    <row r="42" spans="2:4" x14ac:dyDescent="0.25">
      <c r="B42" s="83" t="s">
        <v>31</v>
      </c>
      <c r="C42" s="85"/>
      <c r="D42" s="90"/>
    </row>
    <row r="43" spans="2:4" x14ac:dyDescent="0.25">
      <c r="B43" s="83" t="s">
        <v>32</v>
      </c>
      <c r="C43" s="85"/>
      <c r="D43" s="90"/>
    </row>
    <row r="44" spans="2:4" x14ac:dyDescent="0.25">
      <c r="B44" s="83" t="s">
        <v>33</v>
      </c>
      <c r="C44" s="84"/>
      <c r="D44" s="91"/>
    </row>
    <row r="45" spans="2:4" x14ac:dyDescent="0.25">
      <c r="B45" s="83" t="s">
        <v>34</v>
      </c>
      <c r="C45" s="84">
        <v>13692768</v>
      </c>
      <c r="D45" s="91">
        <v>15192768</v>
      </c>
    </row>
    <row r="46" spans="2:4" x14ac:dyDescent="0.25">
      <c r="B46" s="83" t="s">
        <v>35</v>
      </c>
      <c r="C46" s="92"/>
      <c r="D46" s="93">
        <f>SUM(D47:D53)</f>
        <v>0</v>
      </c>
    </row>
    <row r="47" spans="2:4" x14ac:dyDescent="0.25">
      <c r="B47" s="78" t="s">
        <v>36</v>
      </c>
      <c r="C47" s="94"/>
      <c r="D47" s="95"/>
    </row>
    <row r="48" spans="2:4" x14ac:dyDescent="0.25">
      <c r="B48" s="83" t="s">
        <v>37</v>
      </c>
      <c r="C48" s="96"/>
      <c r="D48" s="90"/>
    </row>
    <row r="49" spans="2:4" x14ac:dyDescent="0.25">
      <c r="B49" s="83" t="s">
        <v>38</v>
      </c>
      <c r="C49" s="96"/>
      <c r="D49" s="90"/>
    </row>
    <row r="50" spans="2:4" x14ac:dyDescent="0.25">
      <c r="B50" s="83" t="s">
        <v>39</v>
      </c>
      <c r="C50" s="96"/>
      <c r="D50" s="90"/>
    </row>
    <row r="51" spans="2:4" x14ac:dyDescent="0.25">
      <c r="B51" s="83" t="s">
        <v>40</v>
      </c>
      <c r="C51" s="96"/>
      <c r="D51" s="90"/>
    </row>
    <row r="52" spans="2:4" x14ac:dyDescent="0.25">
      <c r="B52" s="83" t="s">
        <v>41</v>
      </c>
      <c r="C52" s="96"/>
      <c r="D52" s="90"/>
    </row>
    <row r="53" spans="2:4" x14ac:dyDescent="0.25">
      <c r="B53" s="83" t="s">
        <v>42</v>
      </c>
      <c r="C53" s="96"/>
      <c r="D53" s="93"/>
    </row>
    <row r="54" spans="2:4" x14ac:dyDescent="0.25">
      <c r="B54" s="78" t="s">
        <v>43</v>
      </c>
      <c r="C54" s="86">
        <f>SUM(C55:C63)</f>
        <v>56020292</v>
      </c>
      <c r="D54" s="89">
        <f>SUM(D55:D69)</f>
        <v>45394515.399999999</v>
      </c>
    </row>
    <row r="55" spans="2:4" x14ac:dyDescent="0.25">
      <c r="B55" s="83" t="s">
        <v>44</v>
      </c>
      <c r="C55" s="84">
        <v>26818319</v>
      </c>
      <c r="D55" s="84">
        <v>15068319</v>
      </c>
    </row>
    <row r="56" spans="2:4" x14ac:dyDescent="0.25">
      <c r="B56" s="83" t="s">
        <v>45</v>
      </c>
      <c r="C56" s="84">
        <v>1771265</v>
      </c>
      <c r="D56" s="84">
        <v>471265</v>
      </c>
    </row>
    <row r="57" spans="2:4" x14ac:dyDescent="0.25">
      <c r="B57" s="83" t="s">
        <v>46</v>
      </c>
      <c r="C57" s="85"/>
      <c r="D57" s="90">
        <v>200000</v>
      </c>
    </row>
    <row r="58" spans="2:4" x14ac:dyDescent="0.25">
      <c r="B58" s="83" t="s">
        <v>47</v>
      </c>
      <c r="C58" s="84">
        <v>15759521</v>
      </c>
      <c r="D58" s="84">
        <v>15759521</v>
      </c>
    </row>
    <row r="59" spans="2:4" x14ac:dyDescent="0.25">
      <c r="B59" s="83" t="s">
        <v>48</v>
      </c>
      <c r="C59" s="84">
        <v>5665966</v>
      </c>
      <c r="D59" s="84">
        <v>9061189.4000000004</v>
      </c>
    </row>
    <row r="60" spans="2:4" x14ac:dyDescent="0.25">
      <c r="B60" s="83" t="s">
        <v>49</v>
      </c>
      <c r="C60" s="84"/>
      <c r="D60" s="84">
        <v>1000000</v>
      </c>
    </row>
    <row r="61" spans="2:4" x14ac:dyDescent="0.25">
      <c r="B61" s="83" t="s">
        <v>50</v>
      </c>
      <c r="C61" s="85"/>
      <c r="D61" s="85"/>
    </row>
    <row r="62" spans="2:4" x14ac:dyDescent="0.25">
      <c r="B62" s="83" t="s">
        <v>51</v>
      </c>
      <c r="C62" s="84">
        <v>6005221</v>
      </c>
      <c r="D62" s="84">
        <v>3834221</v>
      </c>
    </row>
    <row r="63" spans="2:4" x14ac:dyDescent="0.25">
      <c r="B63" s="83" t="s">
        <v>52</v>
      </c>
      <c r="C63" s="96"/>
      <c r="D63" s="90"/>
    </row>
    <row r="64" spans="2:4" x14ac:dyDescent="0.25">
      <c r="B64" s="78" t="s">
        <v>53</v>
      </c>
      <c r="C64" s="86"/>
      <c r="D64" s="97">
        <f>SUM(D65:D68)</f>
        <v>0</v>
      </c>
    </row>
    <row r="65" spans="2:4" x14ac:dyDescent="0.25">
      <c r="B65" s="83" t="s">
        <v>54</v>
      </c>
      <c r="C65" s="96"/>
      <c r="D65" s="90"/>
    </row>
    <row r="66" spans="2:4" x14ac:dyDescent="0.25">
      <c r="B66" s="83" t="s">
        <v>55</v>
      </c>
      <c r="C66" s="98"/>
      <c r="D66" s="90"/>
    </row>
    <row r="67" spans="2:4" x14ac:dyDescent="0.25">
      <c r="B67" s="83" t="s">
        <v>56</v>
      </c>
      <c r="C67" s="98"/>
      <c r="D67" s="90"/>
    </row>
    <row r="68" spans="2:4" x14ac:dyDescent="0.25">
      <c r="B68" s="83" t="s">
        <v>57</v>
      </c>
      <c r="C68" s="98"/>
      <c r="D68" s="90"/>
    </row>
    <row r="69" spans="2:4" x14ac:dyDescent="0.25">
      <c r="B69" s="78" t="s">
        <v>58</v>
      </c>
      <c r="C69" s="99"/>
      <c r="D69" s="82">
        <f>SUM(D70:D75)</f>
        <v>0</v>
      </c>
    </row>
    <row r="70" spans="2:4" x14ac:dyDescent="0.25">
      <c r="B70" s="83" t="s">
        <v>59</v>
      </c>
      <c r="C70" s="98"/>
      <c r="D70" s="90"/>
    </row>
    <row r="71" spans="2:4" x14ac:dyDescent="0.25">
      <c r="B71" s="83" t="s">
        <v>60</v>
      </c>
      <c r="C71" s="98"/>
      <c r="D71" s="90"/>
    </row>
    <row r="72" spans="2:4" x14ac:dyDescent="0.25">
      <c r="B72" s="78" t="s">
        <v>61</v>
      </c>
      <c r="C72" s="99"/>
      <c r="D72" s="97">
        <f>SUM(D73:D75)</f>
        <v>0</v>
      </c>
    </row>
    <row r="73" spans="2:4" x14ac:dyDescent="0.25">
      <c r="B73" s="83" t="s">
        <v>62</v>
      </c>
      <c r="C73" s="98"/>
      <c r="D73" s="90"/>
    </row>
    <row r="74" spans="2:4" x14ac:dyDescent="0.25">
      <c r="B74" s="83" t="s">
        <v>63</v>
      </c>
      <c r="C74" s="98"/>
      <c r="D74" s="90"/>
    </row>
    <row r="75" spans="2:4" x14ac:dyDescent="0.25">
      <c r="B75" s="83" t="s">
        <v>64</v>
      </c>
      <c r="C75" s="98"/>
      <c r="D75" s="90"/>
    </row>
    <row r="76" spans="2:4" x14ac:dyDescent="0.25">
      <c r="B76" s="77" t="s">
        <v>67</v>
      </c>
      <c r="C76" s="100"/>
      <c r="D76" s="101"/>
    </row>
    <row r="77" spans="2:4" x14ac:dyDescent="0.25">
      <c r="B77" s="78" t="s">
        <v>68</v>
      </c>
      <c r="C77" s="102"/>
      <c r="D77" s="97"/>
    </row>
    <row r="78" spans="2:4" x14ac:dyDescent="0.25">
      <c r="B78" s="83" t="s">
        <v>69</v>
      </c>
      <c r="C78" s="103"/>
      <c r="D78" s="90"/>
    </row>
    <row r="79" spans="2:4" x14ac:dyDescent="0.25">
      <c r="B79" s="83" t="s">
        <v>70</v>
      </c>
      <c r="C79" s="104"/>
      <c r="D79" s="105">
        <f>SUM(D80:D81)</f>
        <v>0</v>
      </c>
    </row>
    <row r="80" spans="2:4" x14ac:dyDescent="0.25">
      <c r="B80" s="78" t="s">
        <v>71</v>
      </c>
      <c r="C80" s="102"/>
      <c r="D80" s="95"/>
    </row>
    <row r="81" spans="2:4" x14ac:dyDescent="0.25">
      <c r="B81" s="83" t="s">
        <v>72</v>
      </c>
      <c r="C81" s="98"/>
      <c r="D81" s="90"/>
    </row>
    <row r="82" spans="2:4" x14ac:dyDescent="0.25">
      <c r="B82" s="106" t="s">
        <v>73</v>
      </c>
      <c r="C82" s="107"/>
      <c r="D82" s="108">
        <f>SUM(D83:D84)</f>
        <v>0</v>
      </c>
    </row>
    <row r="83" spans="2:4" x14ac:dyDescent="0.25">
      <c r="B83" s="76" t="s">
        <v>74</v>
      </c>
      <c r="C83" s="109"/>
      <c r="D83" s="95"/>
    </row>
    <row r="84" spans="2:4" x14ac:dyDescent="0.25">
      <c r="B84" s="106" t="s">
        <v>75</v>
      </c>
      <c r="C84" s="98"/>
      <c r="D84" s="110"/>
    </row>
    <row r="85" spans="2:4" x14ac:dyDescent="0.25">
      <c r="B85" s="79" t="s">
        <v>65</v>
      </c>
      <c r="C85" s="111">
        <f>C12+C18+C28+C38+C54</f>
        <v>2031641613</v>
      </c>
      <c r="D85" s="111">
        <f>D12+D18+D28+D38+D54</f>
        <v>2095073000.0600002</v>
      </c>
    </row>
    <row r="91" spans="2:4" x14ac:dyDescent="0.25">
      <c r="B91" s="55"/>
    </row>
    <row r="92" spans="2:4" ht="26.25" customHeight="1" x14ac:dyDescent="0.25">
      <c r="B92" s="80" t="s">
        <v>95</v>
      </c>
    </row>
    <row r="93" spans="2:4" ht="30.75" customHeight="1" x14ac:dyDescent="0.25">
      <c r="B93" s="114" t="s">
        <v>96</v>
      </c>
      <c r="C93" s="114"/>
      <c r="D93" s="114"/>
    </row>
    <row r="94" spans="2:4" ht="48.75" customHeight="1" x14ac:dyDescent="0.25">
      <c r="B94" s="115" t="s">
        <v>97</v>
      </c>
      <c r="C94" s="115"/>
      <c r="D94" s="115"/>
    </row>
    <row r="95" spans="2:4" x14ac:dyDescent="0.25">
      <c r="B95" s="55"/>
    </row>
  </sheetData>
  <mergeCells count="9">
    <mergeCell ref="B93:D93"/>
    <mergeCell ref="B94:D94"/>
    <mergeCell ref="B5:D5"/>
    <mergeCell ref="B8:D8"/>
    <mergeCell ref="B9:B10"/>
    <mergeCell ref="C9:C10"/>
    <mergeCell ref="D9:D10"/>
    <mergeCell ref="B7:D7"/>
    <mergeCell ref="B6:D6"/>
  </mergeCells>
  <printOptions horizontalCentered="1"/>
  <pageMargins left="0.19685039370078741" right="0.19685039370078741" top="0.19685039370078741" bottom="0.39370078740157483" header="0" footer="0"/>
  <pageSetup scale="79" orientation="portrait" horizontalDpi="4294967295" verticalDpi="4294967295" r:id="rId1"/>
  <rowBreaks count="1" manualBreakCount="1">
    <brk id="6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00"/>
  <sheetViews>
    <sheetView showGridLines="0" tabSelected="1" view="pageBreakPreview" zoomScale="60" zoomScaleNormal="100" workbookViewId="0">
      <selection activeCell="A10" sqref="A10:P10"/>
    </sheetView>
  </sheetViews>
  <sheetFormatPr baseColWidth="10" defaultColWidth="11.42578125" defaultRowHeight="15" x14ac:dyDescent="0.25"/>
  <cols>
    <col min="1" max="1" width="92.42578125" customWidth="1"/>
    <col min="2" max="2" width="17.5703125" customWidth="1"/>
    <col min="3" max="3" width="17.85546875" customWidth="1"/>
    <col min="4" max="16" width="17.7109375" customWidth="1"/>
  </cols>
  <sheetData>
    <row r="7" spans="1:16" ht="28.5" customHeight="1" x14ac:dyDescent="0.25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 ht="21.75" customHeight="1" x14ac:dyDescent="0.25">
      <c r="A8" s="123">
        <v>2021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15.75" customHeight="1" x14ac:dyDescent="0.25">
      <c r="A9" s="118" t="s">
        <v>92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</row>
    <row r="10" spans="1:16" ht="23.25" customHeight="1" x14ac:dyDescent="0.25">
      <c r="A10" s="119" t="s">
        <v>77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</row>
    <row r="11" spans="1:16" ht="48.75" customHeight="1" x14ac:dyDescent="0.25">
      <c r="A11" s="120" t="s">
        <v>66</v>
      </c>
      <c r="B11" s="121" t="s">
        <v>94</v>
      </c>
      <c r="C11" s="121" t="s">
        <v>93</v>
      </c>
      <c r="D11" s="125" t="s">
        <v>91</v>
      </c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7"/>
    </row>
    <row r="12" spans="1:16" ht="21" customHeight="1" x14ac:dyDescent="0.25">
      <c r="A12" s="120"/>
      <c r="B12" s="122"/>
      <c r="C12" s="122"/>
      <c r="D12" s="112" t="s">
        <v>79</v>
      </c>
      <c r="E12" s="112" t="s">
        <v>80</v>
      </c>
      <c r="F12" s="112" t="s">
        <v>81</v>
      </c>
      <c r="G12" s="112" t="s">
        <v>82</v>
      </c>
      <c r="H12" s="113" t="s">
        <v>83</v>
      </c>
      <c r="I12" s="112" t="s">
        <v>84</v>
      </c>
      <c r="J12" s="113" t="s">
        <v>85</v>
      </c>
      <c r="K12" s="112" t="s">
        <v>86</v>
      </c>
      <c r="L12" s="112" t="s">
        <v>87</v>
      </c>
      <c r="M12" s="112" t="s">
        <v>88</v>
      </c>
      <c r="N12" s="112" t="s">
        <v>89</v>
      </c>
      <c r="O12" s="113" t="s">
        <v>90</v>
      </c>
      <c r="P12" s="112" t="s">
        <v>78</v>
      </c>
    </row>
    <row r="13" spans="1:16" x14ac:dyDescent="0.25">
      <c r="A13" s="25" t="s">
        <v>0</v>
      </c>
      <c r="B13" s="26"/>
      <c r="C13" s="26"/>
      <c r="D13" s="26"/>
      <c r="E13" s="26"/>
      <c r="F13" s="26"/>
      <c r="G13" s="26"/>
      <c r="H13" s="26"/>
      <c r="I13" s="26"/>
      <c r="J13" s="29"/>
      <c r="K13" s="29"/>
      <c r="L13" s="26"/>
      <c r="M13" s="26"/>
      <c r="N13" s="26"/>
      <c r="O13" s="26"/>
      <c r="P13" s="26"/>
    </row>
    <row r="14" spans="1:16" x14ac:dyDescent="0.25">
      <c r="A14" s="16" t="s">
        <v>1</v>
      </c>
      <c r="B14" s="34">
        <f>SUM(B15:B19)</f>
        <v>731416419</v>
      </c>
      <c r="C14" s="27">
        <f>SUM(C15:C19)</f>
        <v>755924984.58000004</v>
      </c>
      <c r="D14" s="27">
        <f>SUM(D15:D19)</f>
        <v>47899162.640000001</v>
      </c>
      <c r="E14" s="27">
        <f t="shared" ref="E14:O14" si="0">SUM(E15:E19)</f>
        <v>53658489.049999997</v>
      </c>
      <c r="F14" s="27">
        <f t="shared" si="0"/>
        <v>62257625.869999997</v>
      </c>
      <c r="G14" s="27">
        <f t="shared" si="0"/>
        <v>59075267.920000002</v>
      </c>
      <c r="H14" s="27">
        <f t="shared" si="0"/>
        <v>56773485.789999999</v>
      </c>
      <c r="I14" s="27">
        <f t="shared" si="0"/>
        <v>57582843.18</v>
      </c>
      <c r="J14" s="27">
        <f t="shared" si="0"/>
        <v>77496462.709999993</v>
      </c>
      <c r="K14" s="27">
        <f t="shared" si="0"/>
        <v>0</v>
      </c>
      <c r="L14" s="27">
        <f t="shared" si="0"/>
        <v>0</v>
      </c>
      <c r="M14" s="27">
        <f t="shared" si="0"/>
        <v>0</v>
      </c>
      <c r="N14" s="27">
        <f t="shared" si="0"/>
        <v>0</v>
      </c>
      <c r="O14" s="27">
        <f t="shared" si="0"/>
        <v>0</v>
      </c>
      <c r="P14" s="72">
        <f>SUM(D14:O14)</f>
        <v>414743337.16000003</v>
      </c>
    </row>
    <row r="15" spans="1:16" x14ac:dyDescent="0.25">
      <c r="A15" s="2" t="s">
        <v>2</v>
      </c>
      <c r="B15" s="53">
        <v>590711658</v>
      </c>
      <c r="C15" s="53">
        <v>620531423.58000004</v>
      </c>
      <c r="D15" s="13">
        <f>'[1]Plantilla Ejecución '!B13</f>
        <v>40540053.439999998</v>
      </c>
      <c r="E15" s="13">
        <f>'[1]Plantilla Ejecución '!C13</f>
        <v>45558008.829999998</v>
      </c>
      <c r="F15" s="13">
        <f>'[1]Plantilla Ejecución '!D13</f>
        <v>52690757.539999999</v>
      </c>
      <c r="G15" s="13">
        <f>'[1]Plantilla Ejecución '!E13</f>
        <v>50026170.439999998</v>
      </c>
      <c r="H15" s="13">
        <f>'[1]Plantilla Ejecución '!F13</f>
        <v>48439488.399999999</v>
      </c>
      <c r="I15" s="13">
        <f>'[1]Plantilla Ejecución '!G13</f>
        <v>48550547.619999997</v>
      </c>
      <c r="J15" s="13">
        <f>'[1]Plantilla Ejecución '!H13</f>
        <v>49601132.759999998</v>
      </c>
      <c r="K15" s="15"/>
      <c r="L15" s="15"/>
      <c r="M15" s="15"/>
      <c r="N15" s="15"/>
      <c r="O15" s="15"/>
      <c r="P15" s="69">
        <f t="shared" ref="P15:P78" si="1">SUM(D15:O15)</f>
        <v>335406159.02999997</v>
      </c>
    </row>
    <row r="16" spans="1:16" x14ac:dyDescent="0.25">
      <c r="A16" s="2" t="s">
        <v>3</v>
      </c>
      <c r="B16" s="53">
        <v>48532000</v>
      </c>
      <c r="C16" s="53">
        <v>46607500</v>
      </c>
      <c r="D16" s="13">
        <f>'[1]Plantilla Ejecución '!B14</f>
        <v>1259500</v>
      </c>
      <c r="E16" s="14">
        <f>'[1]Plantilla Ejecución '!C14</f>
        <v>1375000</v>
      </c>
      <c r="F16" s="13">
        <f>'[1]Plantilla Ejecución '!D14</f>
        <v>1425400</v>
      </c>
      <c r="G16" s="13">
        <f>'[1]Plantilla Ejecución '!E14</f>
        <v>1771066.67</v>
      </c>
      <c r="H16" s="13">
        <f>'[1]Plantilla Ejecución '!F14</f>
        <v>1352400</v>
      </c>
      <c r="I16" s="13">
        <f>'[1]Plantilla Ejecución '!G14</f>
        <v>1405400</v>
      </c>
      <c r="J16" s="13">
        <f>'[1]Plantilla Ejecución '!H14</f>
        <v>20106975</v>
      </c>
      <c r="K16" s="15"/>
      <c r="L16" s="15"/>
      <c r="M16" s="15"/>
      <c r="N16" s="15"/>
      <c r="O16" s="15"/>
      <c r="P16" s="69">
        <f t="shared" si="1"/>
        <v>28695741.670000002</v>
      </c>
    </row>
    <row r="17" spans="1:16" x14ac:dyDescent="0.25">
      <c r="A17" s="2" t="s">
        <v>4</v>
      </c>
      <c r="B17" s="53">
        <v>12514400</v>
      </c>
      <c r="C17" s="53">
        <v>6252200</v>
      </c>
      <c r="D17" s="13">
        <f>'[1]Plantilla Ejecución '!B15</f>
        <v>0</v>
      </c>
      <c r="E17" s="13">
        <f>'[1]Plantilla Ejecución '!C15</f>
        <v>43200</v>
      </c>
      <c r="F17" s="13">
        <f>'[1]Plantilla Ejecución '!D15</f>
        <v>355050</v>
      </c>
      <c r="G17" s="13">
        <f>'[1]Plantilla Ejecución '!E15</f>
        <v>560700</v>
      </c>
      <c r="H17" s="13">
        <f>'[1]Plantilla Ejecución '!F15</f>
        <v>0</v>
      </c>
      <c r="I17" s="13">
        <f>'[1]Plantilla Ejecución '!G15</f>
        <v>961200</v>
      </c>
      <c r="J17" s="13">
        <f>'[1]Plantilla Ejecución '!H15</f>
        <v>788400</v>
      </c>
      <c r="K17" s="15"/>
      <c r="L17" s="15"/>
      <c r="M17" s="15"/>
      <c r="N17" s="15"/>
      <c r="O17" s="15"/>
      <c r="P17" s="69">
        <f t="shared" si="1"/>
        <v>2708550</v>
      </c>
    </row>
    <row r="18" spans="1:16" x14ac:dyDescent="0.25">
      <c r="A18" s="2" t="s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69">
        <f t="shared" si="1"/>
        <v>0</v>
      </c>
    </row>
    <row r="19" spans="1:16" x14ac:dyDescent="0.25">
      <c r="A19" s="2" t="s">
        <v>6</v>
      </c>
      <c r="B19" s="53">
        <v>79658361</v>
      </c>
      <c r="C19" s="53">
        <v>82533861</v>
      </c>
      <c r="D19" s="13">
        <f>'[1]Plantilla Ejecución '!B16</f>
        <v>6099609.2000000002</v>
      </c>
      <c r="E19" s="28">
        <f>'[1]Plantilla Ejecución '!C16</f>
        <v>6682280.2199999997</v>
      </c>
      <c r="F19" s="13">
        <f>'[1]Plantilla Ejecución '!D16</f>
        <v>7786418.3300000001</v>
      </c>
      <c r="G19" s="13">
        <f>'[1]Plantilla Ejecución '!E16</f>
        <v>6717330.8099999996</v>
      </c>
      <c r="H19" s="13">
        <f>'[1]Plantilla Ejecución '!F16</f>
        <v>6981597.3899999997</v>
      </c>
      <c r="I19" s="28">
        <f>'[1]Plantilla Ejecución '!G16</f>
        <v>6665695.5599999996</v>
      </c>
      <c r="J19" s="13">
        <f>'[1]Plantilla Ejecución '!H16</f>
        <v>6999954.9500000002</v>
      </c>
      <c r="K19" s="15"/>
      <c r="L19" s="15"/>
      <c r="M19" s="15"/>
      <c r="N19" s="15"/>
      <c r="O19" s="15"/>
      <c r="P19" s="71">
        <f t="shared" si="1"/>
        <v>47932886.460000001</v>
      </c>
    </row>
    <row r="20" spans="1:16" x14ac:dyDescent="0.25">
      <c r="A20" s="23" t="s">
        <v>7</v>
      </c>
      <c r="B20" s="36">
        <f>B21+B22+B23+B24+B25+B26+B27+B28+B29</f>
        <v>178055467</v>
      </c>
      <c r="C20" s="27">
        <f>SUM(C21:C29)</f>
        <v>125645902.97</v>
      </c>
      <c r="D20" s="27">
        <f t="shared" ref="D20:J20" si="2">SUM(D21:D29)</f>
        <v>3437597.73</v>
      </c>
      <c r="E20" s="17">
        <f t="shared" si="2"/>
        <v>3914635.2800000003</v>
      </c>
      <c r="F20" s="27">
        <f t="shared" si="2"/>
        <v>5263735.29</v>
      </c>
      <c r="G20" s="27">
        <f t="shared" si="2"/>
        <v>3072993.98</v>
      </c>
      <c r="H20" s="27">
        <f t="shared" si="2"/>
        <v>9074763.6399999987</v>
      </c>
      <c r="I20" s="17">
        <f t="shared" si="2"/>
        <v>4574373.4700000007</v>
      </c>
      <c r="J20" s="27">
        <f t="shared" si="2"/>
        <v>6231229.46</v>
      </c>
      <c r="K20" s="37"/>
      <c r="L20" s="37"/>
      <c r="M20" s="37"/>
      <c r="N20" s="37"/>
      <c r="O20" s="37"/>
      <c r="P20" s="73">
        <f>SUM(D20:O20)</f>
        <v>35569328.850000001</v>
      </c>
    </row>
    <row r="21" spans="1:16" x14ac:dyDescent="0.25">
      <c r="A21" s="2" t="s">
        <v>8</v>
      </c>
      <c r="B21" s="53">
        <v>27111232</v>
      </c>
      <c r="C21" s="53">
        <v>29348227</v>
      </c>
      <c r="D21" s="13">
        <f>'[1]Plantilla Ejecución '!B18</f>
        <v>1846806.97</v>
      </c>
      <c r="E21" s="13">
        <f>'[1]Plantilla Ejecución '!C18</f>
        <v>1989190.77</v>
      </c>
      <c r="F21" s="13">
        <f>'[1]Plantilla Ejecución '!D18</f>
        <v>2745702.48</v>
      </c>
      <c r="G21" s="13">
        <f>'[1]Plantilla Ejecución '!E18</f>
        <v>988250.94</v>
      </c>
      <c r="H21" s="13">
        <f>'[1]Plantilla Ejecución '!F18</f>
        <v>2153940.3199999998</v>
      </c>
      <c r="I21" s="13">
        <f>'[1]Plantilla Ejecución '!G18</f>
        <v>2133972.0499999998</v>
      </c>
      <c r="J21" s="13">
        <v>2486370.5</v>
      </c>
      <c r="K21" s="15"/>
      <c r="L21" s="15"/>
      <c r="M21" s="15"/>
      <c r="N21" s="15"/>
      <c r="O21" s="15"/>
      <c r="P21" s="69">
        <f t="shared" si="1"/>
        <v>14344234.030000001</v>
      </c>
    </row>
    <row r="22" spans="1:16" x14ac:dyDescent="0.25">
      <c r="A22" s="2" t="s">
        <v>9</v>
      </c>
      <c r="B22" s="53">
        <v>17461498</v>
      </c>
      <c r="C22" s="53">
        <v>9271509</v>
      </c>
      <c r="D22" s="13">
        <f>'[1]Plantilla Ejecución '!B19</f>
        <v>0</v>
      </c>
      <c r="E22" s="13">
        <f>'[1]Plantilla Ejecución '!C19</f>
        <v>113975.25</v>
      </c>
      <c r="F22" s="13">
        <f>'[1]Plantilla Ejecución '!D19</f>
        <v>427864.9</v>
      </c>
      <c r="G22" s="13">
        <f>'[1]Plantilla Ejecución '!E19</f>
        <v>264530.48</v>
      </c>
      <c r="H22" s="13">
        <f>'[1]Plantilla Ejecución '!F19</f>
        <v>132265.24</v>
      </c>
      <c r="I22" s="13">
        <f>'[1]Plantilla Ejecución '!G19</f>
        <v>16815</v>
      </c>
      <c r="J22" s="13">
        <v>71390</v>
      </c>
      <c r="K22" s="15"/>
      <c r="L22" s="15"/>
      <c r="M22" s="15"/>
      <c r="N22" s="15"/>
      <c r="O22" s="15"/>
      <c r="P22" s="69">
        <f t="shared" si="1"/>
        <v>1026840.87</v>
      </c>
    </row>
    <row r="23" spans="1:16" x14ac:dyDescent="0.25">
      <c r="A23" s="2" t="s">
        <v>10</v>
      </c>
      <c r="B23" s="53">
        <v>3502116</v>
      </c>
      <c r="C23" s="53">
        <v>8923288</v>
      </c>
      <c r="D23" s="13">
        <f>'[1]Plantilla Ejecución '!B20</f>
        <v>0</v>
      </c>
      <c r="E23" s="13">
        <f>'[1]Plantilla Ejecución '!C20</f>
        <v>326350</v>
      </c>
      <c r="F23" s="13">
        <f>'[1]Plantilla Ejecución '!D20</f>
        <v>701700</v>
      </c>
      <c r="G23" s="13">
        <f>'[1]Plantilla Ejecución '!E20</f>
        <v>613300</v>
      </c>
      <c r="H23" s="13">
        <f>'[1]Plantilla Ejecución '!F20</f>
        <v>5200</v>
      </c>
      <c r="I23" s="13">
        <f>'[1]Plantilla Ejecución '!G20</f>
        <v>859250</v>
      </c>
      <c r="J23" s="13">
        <f>'[1]Plantilla Ejecución '!H20</f>
        <v>1718850</v>
      </c>
      <c r="K23" s="15"/>
      <c r="L23" s="15"/>
      <c r="M23" s="15"/>
      <c r="N23" s="15"/>
      <c r="O23" s="15"/>
      <c r="P23" s="69">
        <f t="shared" si="1"/>
        <v>4224650</v>
      </c>
    </row>
    <row r="24" spans="1:16" x14ac:dyDescent="0.25">
      <c r="A24" s="2" t="s">
        <v>11</v>
      </c>
      <c r="B24" s="53">
        <v>2256315</v>
      </c>
      <c r="C24" s="53">
        <v>611265</v>
      </c>
      <c r="D24" s="13">
        <f>'[1]Plantilla Ejecución '!B21</f>
        <v>0</v>
      </c>
      <c r="E24" s="13">
        <f>'[1]Plantilla Ejecución '!C21</f>
        <v>0</v>
      </c>
      <c r="F24" s="13">
        <f>'[1]Plantilla Ejecución '!D21</f>
        <v>0</v>
      </c>
      <c r="G24" s="13">
        <f>'[1]Plantilla Ejecución '!E21</f>
        <v>0</v>
      </c>
      <c r="H24" s="13">
        <f>'[1]Plantilla Ejecución '!F21</f>
        <v>0</v>
      </c>
      <c r="I24" s="13">
        <f>'[1]Plantilla Ejecución '!G21</f>
        <v>44103</v>
      </c>
      <c r="J24" s="13">
        <f>'[1]Plantilla Ejecución '!H21</f>
        <v>0</v>
      </c>
      <c r="K24" s="15"/>
      <c r="L24" s="15"/>
      <c r="M24" s="15"/>
      <c r="N24" s="15"/>
      <c r="O24" s="15"/>
      <c r="P24" s="69">
        <f t="shared" si="1"/>
        <v>44103</v>
      </c>
    </row>
    <row r="25" spans="1:16" x14ac:dyDescent="0.25">
      <c r="A25" s="2" t="s">
        <v>12</v>
      </c>
      <c r="B25" s="53">
        <v>20552000</v>
      </c>
      <c r="C25" s="53">
        <v>23484500</v>
      </c>
      <c r="D25" s="13">
        <f>'[1]Plantilla Ejecución '!B22</f>
        <v>949180.66</v>
      </c>
      <c r="E25" s="13">
        <f>'[1]Plantilla Ejecución '!C22</f>
        <v>696300.66</v>
      </c>
      <c r="F25" s="13">
        <f>'[1]Plantilla Ejecución '!D22</f>
        <v>1006394.16</v>
      </c>
      <c r="G25" s="13">
        <f>'[1]Plantilla Ejecución '!E22</f>
        <v>767080.66</v>
      </c>
      <c r="H25" s="13">
        <f>'[1]Plantilla Ejecución '!F22</f>
        <v>1357621.16</v>
      </c>
      <c r="I25" s="13">
        <f>'[1]Plantilla Ejecución '!G22</f>
        <v>896691.81</v>
      </c>
      <c r="J25" s="13">
        <v>1380657.06</v>
      </c>
      <c r="K25" s="15"/>
      <c r="L25" s="15"/>
      <c r="M25" s="15"/>
      <c r="N25" s="15"/>
      <c r="O25" s="15"/>
      <c r="P25" s="69">
        <f t="shared" si="1"/>
        <v>7053926.1699999999</v>
      </c>
    </row>
    <row r="26" spans="1:16" x14ac:dyDescent="0.25">
      <c r="A26" s="2" t="s">
        <v>13</v>
      </c>
      <c r="B26" s="53">
        <v>13637513</v>
      </c>
      <c r="C26" s="53">
        <v>9378667.3499999996</v>
      </c>
      <c r="D26" s="13">
        <f>'[1]Plantilla Ejecución '!B23</f>
        <v>233448.1</v>
      </c>
      <c r="E26" s="13">
        <f>'[1]Plantilla Ejecución '!C23</f>
        <v>214830.6</v>
      </c>
      <c r="F26" s="13">
        <f>'[1]Plantilla Ejecución '!D23</f>
        <v>262799.34999999998</v>
      </c>
      <c r="G26" s="13">
        <f>'[1]Plantilla Ejecución '!E23</f>
        <v>276186.90000000002</v>
      </c>
      <c r="H26" s="13">
        <f>'[1]Plantilla Ejecución '!F23</f>
        <v>4946927.6399999997</v>
      </c>
      <c r="I26" s="13">
        <f>'[1]Plantilla Ejecución '!G23</f>
        <v>286942.18</v>
      </c>
      <c r="J26" s="13">
        <f>'[1]Plantilla Ejecución '!H23</f>
        <v>299916.77</v>
      </c>
      <c r="K26" s="15"/>
      <c r="L26" s="15"/>
      <c r="M26" s="15"/>
      <c r="N26" s="15"/>
      <c r="O26" s="15"/>
      <c r="P26" s="69">
        <f t="shared" si="1"/>
        <v>6521051.5399999991</v>
      </c>
    </row>
    <row r="27" spans="1:16" x14ac:dyDescent="0.25">
      <c r="A27" s="2" t="s">
        <v>14</v>
      </c>
      <c r="B27" s="53">
        <v>19472425</v>
      </c>
      <c r="C27" s="53">
        <v>13361037.42</v>
      </c>
      <c r="D27" s="13">
        <f>'[1]Plantilla Ejecución '!B24</f>
        <v>79060</v>
      </c>
      <c r="E27" s="13">
        <f>'[1]Plantilla Ejecución '!C24</f>
        <v>0</v>
      </c>
      <c r="F27" s="13">
        <f>'[1]Plantilla Ejecución '!D24</f>
        <v>0</v>
      </c>
      <c r="G27" s="13">
        <f>'[1]Plantilla Ejecución '!E24</f>
        <v>0</v>
      </c>
      <c r="H27" s="13">
        <f>'[1]Plantilla Ejecución '!F24</f>
        <v>0</v>
      </c>
      <c r="I27" s="13">
        <f>'[1]Plantilla Ejecución '!G24</f>
        <v>219137.73</v>
      </c>
      <c r="J27" s="13">
        <f>'[1]Plantilla Ejecución '!H24</f>
        <v>84768.08</v>
      </c>
      <c r="K27" s="15"/>
      <c r="L27" s="15"/>
      <c r="M27" s="15"/>
      <c r="N27" s="15"/>
      <c r="O27" s="15"/>
      <c r="P27" s="69">
        <f t="shared" si="1"/>
        <v>382965.81</v>
      </c>
    </row>
    <row r="28" spans="1:16" x14ac:dyDescent="0.25">
      <c r="A28" s="2" t="s">
        <v>15</v>
      </c>
      <c r="B28" s="53">
        <v>66858996</v>
      </c>
      <c r="C28" s="53">
        <v>24034037.199999999</v>
      </c>
      <c r="D28" s="13">
        <f>'[1]Plantilla Ejecución '!B25</f>
        <v>0</v>
      </c>
      <c r="E28" s="13">
        <f>'[1]Plantilla Ejecución '!C25</f>
        <v>237888</v>
      </c>
      <c r="F28" s="13">
        <f>'[1]Plantilla Ejecución '!D25</f>
        <v>0</v>
      </c>
      <c r="G28" s="13">
        <f>'[1]Plantilla Ejecución '!E25</f>
        <v>81420</v>
      </c>
      <c r="H28" s="13">
        <f>'[1]Plantilla Ejecución '!F25</f>
        <v>396584.28</v>
      </c>
      <c r="I28" s="13">
        <f>'[1]Plantilla Ejecución '!G25</f>
        <v>104691.78</v>
      </c>
      <c r="J28" s="13">
        <v>149302.04999999999</v>
      </c>
      <c r="K28" s="15"/>
      <c r="L28" s="15"/>
      <c r="M28" s="15"/>
      <c r="N28" s="15"/>
      <c r="O28" s="15"/>
      <c r="P28" s="69">
        <f t="shared" si="1"/>
        <v>969886.1100000001</v>
      </c>
    </row>
    <row r="29" spans="1:16" x14ac:dyDescent="0.25">
      <c r="A29" s="2" t="s">
        <v>16</v>
      </c>
      <c r="B29" s="53">
        <v>7203372</v>
      </c>
      <c r="C29" s="53">
        <v>7233372</v>
      </c>
      <c r="D29" s="13">
        <f>'[1]Plantilla Ejecución '!B26</f>
        <v>329102</v>
      </c>
      <c r="E29" s="13">
        <f>'[1]Plantilla Ejecución '!C26</f>
        <v>336100</v>
      </c>
      <c r="F29" s="13">
        <f>'[1]Plantilla Ejecución '!D26</f>
        <v>119274.4</v>
      </c>
      <c r="G29" s="13">
        <f>'[1]Plantilla Ejecución '!E26</f>
        <v>82225</v>
      </c>
      <c r="H29" s="13">
        <f>'[1]Plantilla Ejecución '!F26</f>
        <v>82225</v>
      </c>
      <c r="I29" s="28">
        <f>'[1]Plantilla Ejecución '!G26</f>
        <v>12769.92</v>
      </c>
      <c r="J29" s="13">
        <v>39975</v>
      </c>
      <c r="K29" s="33"/>
      <c r="L29" s="15"/>
      <c r="M29" s="15"/>
      <c r="N29" s="15"/>
      <c r="O29" s="15"/>
      <c r="P29" s="71">
        <f t="shared" si="1"/>
        <v>1001671.3200000001</v>
      </c>
    </row>
    <row r="30" spans="1:16" x14ac:dyDescent="0.25">
      <c r="A30" s="23" t="s">
        <v>17</v>
      </c>
      <c r="B30" s="36">
        <f>B31+B32+B33+B34+B35+B36+B37+B39</f>
        <v>69923560</v>
      </c>
      <c r="C30" s="27">
        <f>SUM(C31:C39)</f>
        <v>78780735.050000012</v>
      </c>
      <c r="D30" s="27">
        <f t="shared" ref="D30:H30" si="3">SUM(D31:D39)</f>
        <v>0</v>
      </c>
      <c r="E30" s="27">
        <f t="shared" si="3"/>
        <v>1470779.77</v>
      </c>
      <c r="F30" s="27">
        <f>SUM(F31:F39)</f>
        <v>1200</v>
      </c>
      <c r="G30" s="27">
        <f>SUM(G31:G39)</f>
        <v>5243435.9000000004</v>
      </c>
      <c r="H30" s="27">
        <f t="shared" si="3"/>
        <v>231022</v>
      </c>
      <c r="I30" s="17">
        <f>SUM(I31:I39)</f>
        <v>731921.54</v>
      </c>
      <c r="J30" s="27">
        <f>SUM(J31:J39)</f>
        <v>2256933.34</v>
      </c>
      <c r="K30" s="38"/>
      <c r="L30" s="37"/>
      <c r="M30" s="37"/>
      <c r="N30" s="37"/>
      <c r="O30" s="37"/>
      <c r="P30" s="73">
        <f t="shared" si="1"/>
        <v>9935292.5500000007</v>
      </c>
    </row>
    <row r="31" spans="1:16" x14ac:dyDescent="0.25">
      <c r="A31" s="2" t="s">
        <v>18</v>
      </c>
      <c r="B31" s="53">
        <v>7918512</v>
      </c>
      <c r="C31" s="53">
        <v>1583976</v>
      </c>
      <c r="D31" s="13">
        <f>'[1]Plantilla Ejecución '!B28</f>
        <v>0</v>
      </c>
      <c r="E31" s="13">
        <f>'[1]Plantilla Ejecución '!C28</f>
        <v>17981</v>
      </c>
      <c r="F31" s="13">
        <f>'[1]Plantilla Ejecución '!D28</f>
        <v>0</v>
      </c>
      <c r="G31" s="13">
        <f>'[1]Plantilla Ejecución '!E28</f>
        <v>0</v>
      </c>
      <c r="H31" s="13">
        <f>'[1]Plantilla Ejecución '!F28</f>
        <v>31720</v>
      </c>
      <c r="I31" s="13">
        <f>'[1]Plantilla Ejecución '!G28</f>
        <v>55601.72</v>
      </c>
      <c r="J31" s="13">
        <f>'[1]Plantilla Ejecución '!H28</f>
        <v>14880</v>
      </c>
      <c r="K31" s="15"/>
      <c r="L31" s="15"/>
      <c r="M31" s="15"/>
      <c r="N31" s="15"/>
      <c r="O31" s="15"/>
      <c r="P31" s="69">
        <f t="shared" si="1"/>
        <v>120182.72</v>
      </c>
    </row>
    <row r="32" spans="1:16" x14ac:dyDescent="0.25">
      <c r="A32" s="2" t="s">
        <v>19</v>
      </c>
      <c r="B32" s="53">
        <v>2192296</v>
      </c>
      <c r="C32" s="53">
        <v>231258</v>
      </c>
      <c r="D32" s="13">
        <f>'[1]Plantilla Ejecución '!B29</f>
        <v>0</v>
      </c>
      <c r="E32" s="13">
        <f>'[1]Plantilla Ejecución '!C29</f>
        <v>0</v>
      </c>
      <c r="F32" s="13">
        <f>'[1]Plantilla Ejecución '!D29</f>
        <v>0</v>
      </c>
      <c r="G32" s="13">
        <f>'[1]Plantilla Ejecución '!E29</f>
        <v>0</v>
      </c>
      <c r="H32" s="13">
        <f>'[1]Plantilla Ejecución '!F29</f>
        <v>0</v>
      </c>
      <c r="I32" s="13">
        <f>'[1]Plantilla Ejecución '!G29</f>
        <v>9812</v>
      </c>
      <c r="J32" s="13">
        <f>'[1]Plantilla Ejecución '!H29</f>
        <v>15930</v>
      </c>
      <c r="K32" s="15"/>
      <c r="L32" s="15"/>
      <c r="M32" s="15"/>
      <c r="N32" s="15"/>
      <c r="O32" s="15"/>
      <c r="P32" s="69">
        <f t="shared" si="1"/>
        <v>25742</v>
      </c>
    </row>
    <row r="33" spans="1:16" x14ac:dyDescent="0.25">
      <c r="A33" s="2" t="s">
        <v>20</v>
      </c>
      <c r="B33" s="53">
        <v>3501813</v>
      </c>
      <c r="C33" s="53">
        <v>3319755.5</v>
      </c>
      <c r="D33" s="13">
        <f>'[1]Plantilla Ejecución '!B30</f>
        <v>0</v>
      </c>
      <c r="E33" s="13">
        <f>'[1]Plantilla Ejecución '!C30</f>
        <v>0</v>
      </c>
      <c r="F33" s="13">
        <f>'[1]Plantilla Ejecución '!D30</f>
        <v>0</v>
      </c>
      <c r="G33" s="13">
        <f>'[1]Plantilla Ejecución '!E30</f>
        <v>0</v>
      </c>
      <c r="H33" s="13">
        <f>'[1]Plantilla Ejecución '!F30</f>
        <v>199302</v>
      </c>
      <c r="I33" s="13">
        <f>'[1]Plantilla Ejecución '!G30</f>
        <v>84739.22</v>
      </c>
      <c r="J33" s="13">
        <v>1304483.7</v>
      </c>
      <c r="K33" s="15"/>
      <c r="L33" s="15"/>
      <c r="M33" s="15"/>
      <c r="N33" s="15"/>
      <c r="O33" s="15"/>
      <c r="P33" s="69">
        <f t="shared" si="1"/>
        <v>1588524.92</v>
      </c>
    </row>
    <row r="34" spans="1:16" x14ac:dyDescent="0.25">
      <c r="A34" s="2" t="s">
        <v>21</v>
      </c>
      <c r="B34" s="53">
        <v>104000</v>
      </c>
      <c r="C34" s="53">
        <v>129000</v>
      </c>
      <c r="D34" s="13">
        <f>'[1]Plantilla Ejecución '!B31</f>
        <v>0</v>
      </c>
      <c r="E34" s="13">
        <f>'[1]Plantilla Ejecución '!C31</f>
        <v>0</v>
      </c>
      <c r="F34" s="13">
        <f>'[1]Plantilla Ejecución '!D31</f>
        <v>0</v>
      </c>
      <c r="G34" s="13">
        <f>'[1]Plantilla Ejecución '!E31</f>
        <v>0</v>
      </c>
      <c r="H34" s="13">
        <f>'[1]Plantilla Ejecución '!F31</f>
        <v>0</v>
      </c>
      <c r="I34" s="13">
        <f>'[1]Plantilla Ejecución '!G31</f>
        <v>23355.13</v>
      </c>
      <c r="J34" s="13">
        <f>'[1]Plantilla Ejecución '!H31</f>
        <v>0</v>
      </c>
      <c r="K34" s="15"/>
      <c r="L34" s="15"/>
      <c r="M34" s="15"/>
      <c r="N34" s="15"/>
      <c r="O34" s="15"/>
      <c r="P34" s="69">
        <f t="shared" si="1"/>
        <v>23355.13</v>
      </c>
    </row>
    <row r="35" spans="1:16" x14ac:dyDescent="0.25">
      <c r="A35" s="2" t="s">
        <v>22</v>
      </c>
      <c r="B35" s="53">
        <v>3263508</v>
      </c>
      <c r="C35" s="53">
        <v>7521202.6100000003</v>
      </c>
      <c r="D35" s="13">
        <f>'[1]Plantilla Ejecución '!B32</f>
        <v>0</v>
      </c>
      <c r="E35" s="13">
        <f>'[1]Plantilla Ejecución '!C32</f>
        <v>96084.57</v>
      </c>
      <c r="F35" s="13">
        <f>'[1]Plantilla Ejecución '!D32</f>
        <v>0</v>
      </c>
      <c r="G35" s="13">
        <f>'[1]Plantilla Ejecución '!E32</f>
        <v>915117.14</v>
      </c>
      <c r="H35" s="13">
        <f>'[1]Plantilla Ejecución '!F32</f>
        <v>0</v>
      </c>
      <c r="I35" s="13">
        <f>'[1]Plantilla Ejecución '!G32</f>
        <v>11684.23</v>
      </c>
      <c r="J35" s="13">
        <f>'[1]Plantilla Ejecución '!H32</f>
        <v>52689.36</v>
      </c>
      <c r="K35" s="15"/>
      <c r="L35" s="15"/>
      <c r="M35" s="15"/>
      <c r="N35" s="15"/>
      <c r="O35" s="15"/>
      <c r="P35" s="69">
        <f t="shared" si="1"/>
        <v>1075575.3</v>
      </c>
    </row>
    <row r="36" spans="1:16" x14ac:dyDescent="0.25">
      <c r="A36" s="2" t="s">
        <v>23</v>
      </c>
      <c r="B36" s="53">
        <v>1697307</v>
      </c>
      <c r="C36" s="53">
        <v>2851838.2</v>
      </c>
      <c r="D36" s="13">
        <f>'[1]Plantilla Ejecución '!B33</f>
        <v>0</v>
      </c>
      <c r="E36" s="13">
        <f>'[1]Plantilla Ejecución '!C33</f>
        <v>80431.89</v>
      </c>
      <c r="F36" s="13">
        <f>'[1]Plantilla Ejecución '!D33</f>
        <v>0</v>
      </c>
      <c r="G36" s="13">
        <f>'[1]Plantilla Ejecución '!E33</f>
        <v>630521.19999999995</v>
      </c>
      <c r="H36" s="13">
        <f>'[1]Plantilla Ejecución '!F33</f>
        <v>0</v>
      </c>
      <c r="I36" s="13">
        <f>'[1]Plantilla Ejecución '!G33</f>
        <v>49028.78</v>
      </c>
      <c r="J36" s="13">
        <f>'[1]Plantilla Ejecución '!H33</f>
        <v>23600</v>
      </c>
      <c r="K36" s="15"/>
      <c r="L36" s="15"/>
      <c r="M36" s="15"/>
      <c r="N36" s="15"/>
      <c r="O36" s="15"/>
      <c r="P36" s="69">
        <f t="shared" si="1"/>
        <v>783581.87</v>
      </c>
    </row>
    <row r="37" spans="1:16" x14ac:dyDescent="0.25">
      <c r="A37" s="2" t="s">
        <v>24</v>
      </c>
      <c r="B37" s="53">
        <v>44408443</v>
      </c>
      <c r="C37" s="53">
        <v>46675742.280000001</v>
      </c>
      <c r="D37" s="13">
        <f>'[1]Plantilla Ejecución '!B34</f>
        <v>0</v>
      </c>
      <c r="E37" s="13">
        <f>'[1]Plantilla Ejecución '!C34</f>
        <v>536060.85</v>
      </c>
      <c r="F37" s="13">
        <f>'[1]Plantilla Ejecución '!D34</f>
        <v>0</v>
      </c>
      <c r="G37" s="13">
        <f>'[1]Plantilla Ejecución '!E34</f>
        <v>2265.6</v>
      </c>
      <c r="H37" s="13">
        <f>'[1]Plantilla Ejecución '!F34</f>
        <v>0</v>
      </c>
      <c r="I37" s="13">
        <f>'[1]Plantilla Ejecución '!G34</f>
        <v>43616.98</v>
      </c>
      <c r="J37" s="13">
        <f>'[1]Plantilla Ejecución '!H34</f>
        <v>0</v>
      </c>
      <c r="K37" s="15"/>
      <c r="L37" s="15"/>
      <c r="M37" s="15"/>
      <c r="N37" s="15"/>
      <c r="O37" s="15"/>
      <c r="P37" s="69">
        <f t="shared" si="1"/>
        <v>581943.42999999993</v>
      </c>
    </row>
    <row r="38" spans="1:16" x14ac:dyDescent="0.25">
      <c r="A38" s="2" t="s">
        <v>25</v>
      </c>
      <c r="B38" s="15"/>
      <c r="C38" s="15"/>
      <c r="D38" s="13">
        <f>'[1]Plantilla Ejecución '!B35</f>
        <v>0</v>
      </c>
      <c r="E38" s="15"/>
      <c r="F38" s="15"/>
      <c r="G38" s="15"/>
      <c r="H38" s="13">
        <f>'[1]Plantilla Ejecución '!F35</f>
        <v>0</v>
      </c>
      <c r="I38" s="15"/>
      <c r="J38" s="15"/>
      <c r="K38" s="15"/>
      <c r="L38" s="15"/>
      <c r="M38" s="15"/>
      <c r="N38" s="15"/>
      <c r="O38" s="15"/>
      <c r="P38" s="69">
        <f t="shared" si="1"/>
        <v>0</v>
      </c>
    </row>
    <row r="39" spans="1:16" x14ac:dyDescent="0.25">
      <c r="A39" s="2" t="s">
        <v>26</v>
      </c>
      <c r="B39" s="54">
        <v>6837681</v>
      </c>
      <c r="C39" s="54">
        <v>16467962.460000001</v>
      </c>
      <c r="D39" s="33"/>
      <c r="E39" s="28">
        <f>'[1]Plantilla Ejecución '!C35</f>
        <v>740221.46</v>
      </c>
      <c r="F39" s="13">
        <f>'[1]Plantilla Ejecución '!D35</f>
        <v>1200</v>
      </c>
      <c r="G39" s="13">
        <f>'[1]Plantilla Ejecución '!E35</f>
        <v>3695531.96</v>
      </c>
      <c r="H39" s="15"/>
      <c r="I39" s="13">
        <f>'[1]Plantilla Ejecución '!G35</f>
        <v>454083.48</v>
      </c>
      <c r="J39" s="28">
        <f>'[1]Plantilla Ejecución '!H35</f>
        <v>845350.28</v>
      </c>
      <c r="K39" s="33"/>
      <c r="L39" s="15"/>
      <c r="M39" s="15"/>
      <c r="N39" s="15"/>
      <c r="O39" s="15"/>
      <c r="P39" s="71">
        <f t="shared" si="1"/>
        <v>5736387.1800000006</v>
      </c>
    </row>
    <row r="40" spans="1:16" x14ac:dyDescent="0.25">
      <c r="A40" s="23" t="s">
        <v>27</v>
      </c>
      <c r="B40" s="39">
        <f>SUM(B41:B47)</f>
        <v>996225875</v>
      </c>
      <c r="C40" s="17">
        <f>SUM(C41:C51)</f>
        <v>1089326862.0599999</v>
      </c>
      <c r="D40" s="17">
        <f t="shared" ref="D40:J40" si="4">SUM(D41:D51)</f>
        <v>64008548</v>
      </c>
      <c r="E40" s="17">
        <f t="shared" si="4"/>
        <v>64595237.75</v>
      </c>
      <c r="F40" s="27">
        <f t="shared" si="4"/>
        <v>79185862.219999999</v>
      </c>
      <c r="G40" s="27">
        <f t="shared" si="4"/>
        <v>64927026</v>
      </c>
      <c r="H40" s="27">
        <f t="shared" si="4"/>
        <v>70558416</v>
      </c>
      <c r="I40" s="27">
        <f t="shared" si="4"/>
        <v>64440914</v>
      </c>
      <c r="J40" s="17">
        <f t="shared" si="4"/>
        <v>121554404.46000001</v>
      </c>
      <c r="K40" s="38"/>
      <c r="L40" s="37"/>
      <c r="M40" s="37"/>
      <c r="N40" s="37"/>
      <c r="O40" s="37"/>
      <c r="P40" s="73">
        <f t="shared" si="1"/>
        <v>529270408.43000007</v>
      </c>
    </row>
    <row r="41" spans="1:16" x14ac:dyDescent="0.25">
      <c r="A41" s="2" t="s">
        <v>28</v>
      </c>
      <c r="B41" s="53">
        <v>9213196</v>
      </c>
      <c r="C41" s="11">
        <v>43382796</v>
      </c>
      <c r="D41" s="13">
        <f>'[1]Plantilla Ejecución '!B37</f>
        <v>0</v>
      </c>
      <c r="E41" s="13">
        <f>'[1]Plantilla Ejecución '!C37</f>
        <v>586689.75</v>
      </c>
      <c r="F41" s="13">
        <f>'[1]Plantilla Ejecución '!D37</f>
        <v>626087</v>
      </c>
      <c r="G41" s="13">
        <f>'[1]Plantilla Ejecución '!E37</f>
        <v>918478</v>
      </c>
      <c r="H41" s="13">
        <f>'[1]Plantilla Ejecución '!F37</f>
        <v>6549868</v>
      </c>
      <c r="I41" s="13">
        <f>'[1]Plantilla Ejecución '!G37</f>
        <v>432366</v>
      </c>
      <c r="J41" s="13">
        <f>'[1]Plantilla Ejecución '!H37</f>
        <v>10000</v>
      </c>
      <c r="K41" s="15"/>
      <c r="L41" s="15"/>
      <c r="M41" s="15"/>
      <c r="N41" s="15"/>
      <c r="O41" s="15"/>
      <c r="P41" s="69">
        <f t="shared" si="1"/>
        <v>9123488.75</v>
      </c>
    </row>
    <row r="42" spans="1:16" x14ac:dyDescent="0.25">
      <c r="A42" s="2" t="s">
        <v>29</v>
      </c>
      <c r="B42" s="53">
        <v>973319911</v>
      </c>
      <c r="C42" s="11">
        <f>B42+57431387.06</f>
        <v>1030751298.0599999</v>
      </c>
      <c r="D42" s="13">
        <f>'[1]Plantilla Ejecución '!B38</f>
        <v>64008548</v>
      </c>
      <c r="E42" s="13">
        <f>'[1]Plantilla Ejecución '!C38</f>
        <v>64008548</v>
      </c>
      <c r="F42" s="13">
        <f>'[1]Plantilla Ejecución '!D38</f>
        <v>64008548</v>
      </c>
      <c r="G42" s="13">
        <f>'[1]Plantilla Ejecución '!E38</f>
        <v>64008548</v>
      </c>
      <c r="H42" s="13">
        <f>'[1]Plantilla Ejecución '!F38</f>
        <v>64008548</v>
      </c>
      <c r="I42" s="13">
        <f>'[1]Plantilla Ejecución '!G38</f>
        <v>64008548</v>
      </c>
      <c r="J42" s="13">
        <f>'[1]Plantilla Ejecución '!H38</f>
        <v>121439935.06</v>
      </c>
      <c r="K42" s="15"/>
      <c r="L42" s="15"/>
      <c r="M42" s="15"/>
      <c r="N42" s="15"/>
      <c r="O42" s="15"/>
      <c r="P42" s="69">
        <f t="shared" si="1"/>
        <v>505491223.06</v>
      </c>
    </row>
    <row r="43" spans="1:16" x14ac:dyDescent="0.25">
      <c r="A43" s="2" t="s">
        <v>30</v>
      </c>
      <c r="B43" s="15"/>
      <c r="C43" s="11"/>
      <c r="D43" s="13">
        <f>'[1]Plantilla Ejecución '!B39</f>
        <v>0</v>
      </c>
      <c r="E43" s="13">
        <f>'[1]Plantilla Ejecución '!C39</f>
        <v>0</v>
      </c>
      <c r="F43" s="15"/>
      <c r="G43" s="13">
        <f>'[1]Plantilla Ejecución '!E39</f>
        <v>0</v>
      </c>
      <c r="H43" s="13">
        <f>'[1]Plantilla Ejecución '!F39</f>
        <v>0</v>
      </c>
      <c r="I43" s="13">
        <f>'[1]Plantilla Ejecución '!G39</f>
        <v>0</v>
      </c>
      <c r="J43" s="15"/>
      <c r="K43" s="15"/>
      <c r="L43" s="15"/>
      <c r="M43" s="15"/>
      <c r="N43" s="15"/>
      <c r="O43" s="15"/>
      <c r="P43" s="69">
        <f t="shared" si="1"/>
        <v>0</v>
      </c>
    </row>
    <row r="44" spans="1:16" x14ac:dyDescent="0.25">
      <c r="A44" s="2" t="s">
        <v>31</v>
      </c>
      <c r="B44" s="15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69">
        <f t="shared" si="1"/>
        <v>0</v>
      </c>
    </row>
    <row r="45" spans="1:16" x14ac:dyDescent="0.25">
      <c r="A45" s="2" t="s">
        <v>32</v>
      </c>
      <c r="B45" s="15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69">
        <f t="shared" si="1"/>
        <v>0</v>
      </c>
    </row>
    <row r="46" spans="1:16" x14ac:dyDescent="0.25">
      <c r="A46" s="2" t="s">
        <v>33</v>
      </c>
      <c r="B46" s="53"/>
      <c r="C46" s="12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69">
        <f t="shared" si="1"/>
        <v>0</v>
      </c>
    </row>
    <row r="47" spans="1:16" x14ac:dyDescent="0.25">
      <c r="A47" s="2" t="s">
        <v>34</v>
      </c>
      <c r="B47" s="53">
        <v>13692768</v>
      </c>
      <c r="C47" s="12">
        <v>15192768</v>
      </c>
      <c r="D47" s="15"/>
      <c r="E47" s="15"/>
      <c r="F47" s="13">
        <f>'[1]Plantilla Ejecución '!D39</f>
        <v>14551227.220000001</v>
      </c>
      <c r="G47" s="15"/>
      <c r="H47" s="15"/>
      <c r="I47" s="15"/>
      <c r="J47" s="13">
        <f>'[1]Plantilla Ejecución '!H39</f>
        <v>104469.4</v>
      </c>
      <c r="K47" s="15"/>
      <c r="L47" s="15"/>
      <c r="M47" s="15"/>
      <c r="N47" s="15"/>
      <c r="O47" s="15"/>
      <c r="P47" s="69">
        <f t="shared" si="1"/>
        <v>14655696.620000001</v>
      </c>
    </row>
    <row r="48" spans="1:16" x14ac:dyDescent="0.25">
      <c r="A48" s="2" t="s">
        <v>35</v>
      </c>
      <c r="B48" s="41"/>
      <c r="C48" s="32">
        <f>SUM(C49:C55)</f>
        <v>0</v>
      </c>
      <c r="D48" s="33"/>
      <c r="E48" s="33"/>
      <c r="F48" s="33"/>
      <c r="G48" s="33"/>
      <c r="H48" s="33"/>
      <c r="I48" s="15"/>
      <c r="J48" s="33"/>
      <c r="K48" s="33"/>
      <c r="L48" s="15"/>
      <c r="M48" s="15"/>
      <c r="N48" s="15"/>
      <c r="O48" s="15"/>
      <c r="P48" s="71">
        <f t="shared" si="1"/>
        <v>0</v>
      </c>
    </row>
    <row r="49" spans="1:16" x14ac:dyDescent="0.25">
      <c r="A49" s="23" t="s">
        <v>36</v>
      </c>
      <c r="B49" s="42"/>
      <c r="C49" s="18"/>
      <c r="D49" s="38"/>
      <c r="E49" s="38"/>
      <c r="F49" s="38"/>
      <c r="G49" s="38"/>
      <c r="H49" s="38"/>
      <c r="I49" s="37"/>
      <c r="J49" s="38"/>
      <c r="K49" s="38"/>
      <c r="L49" s="37"/>
      <c r="M49" s="37"/>
      <c r="N49" s="37"/>
      <c r="O49" s="37"/>
      <c r="P49" s="73">
        <f t="shared" si="1"/>
        <v>0</v>
      </c>
    </row>
    <row r="50" spans="1:16" x14ac:dyDescent="0.25">
      <c r="A50" s="2" t="s">
        <v>37</v>
      </c>
      <c r="B50" s="40"/>
      <c r="C50" s="1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69">
        <f t="shared" si="1"/>
        <v>0</v>
      </c>
    </row>
    <row r="51" spans="1:16" x14ac:dyDescent="0.25">
      <c r="A51" s="2" t="s">
        <v>38</v>
      </c>
      <c r="B51" s="40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69">
        <f t="shared" si="1"/>
        <v>0</v>
      </c>
    </row>
    <row r="52" spans="1:16" x14ac:dyDescent="0.25">
      <c r="A52" s="2" t="s">
        <v>39</v>
      </c>
      <c r="B52" s="40"/>
      <c r="C52" s="11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69">
        <f t="shared" si="1"/>
        <v>0</v>
      </c>
    </row>
    <row r="53" spans="1:16" x14ac:dyDescent="0.25">
      <c r="A53" s="2" t="s">
        <v>40</v>
      </c>
      <c r="B53" s="40"/>
      <c r="C53" s="1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69">
        <f t="shared" si="1"/>
        <v>0</v>
      </c>
    </row>
    <row r="54" spans="1:16" x14ac:dyDescent="0.25">
      <c r="A54" s="2" t="s">
        <v>41</v>
      </c>
      <c r="B54" s="40"/>
      <c r="C54" s="1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69">
        <f t="shared" si="1"/>
        <v>0</v>
      </c>
    </row>
    <row r="55" spans="1:16" x14ac:dyDescent="0.25">
      <c r="A55" s="24" t="s">
        <v>42</v>
      </c>
      <c r="B55" s="40"/>
      <c r="C55" s="32"/>
      <c r="D55" s="33"/>
      <c r="E55" s="33"/>
      <c r="F55" s="33"/>
      <c r="G55" s="33"/>
      <c r="H55" s="33"/>
      <c r="I55" s="15"/>
      <c r="J55" s="15"/>
      <c r="K55" s="15"/>
      <c r="L55" s="33"/>
      <c r="M55" s="33"/>
      <c r="N55" s="33"/>
      <c r="O55" s="33"/>
      <c r="P55" s="71">
        <f t="shared" si="1"/>
        <v>0</v>
      </c>
    </row>
    <row r="56" spans="1:16" x14ac:dyDescent="0.25">
      <c r="A56" s="23" t="s">
        <v>43</v>
      </c>
      <c r="B56" s="36">
        <f>SUM(B57:B65)</f>
        <v>56020292</v>
      </c>
      <c r="C56" s="17">
        <f>SUM(C57:C71)</f>
        <v>45394515.399999999</v>
      </c>
      <c r="D56" s="17">
        <f t="shared" ref="D56:L56" si="5">SUM(D57:D71)</f>
        <v>0</v>
      </c>
      <c r="E56" s="17">
        <f t="shared" si="5"/>
        <v>270151.78000000003</v>
      </c>
      <c r="F56" s="17">
        <f t="shared" si="5"/>
        <v>0</v>
      </c>
      <c r="G56" s="17">
        <f t="shared" si="5"/>
        <v>2595030.44</v>
      </c>
      <c r="H56" s="17">
        <f t="shared" si="5"/>
        <v>4158554.79</v>
      </c>
      <c r="I56" s="27">
        <f t="shared" si="5"/>
        <v>693678.38</v>
      </c>
      <c r="J56" s="27">
        <f t="shared" si="5"/>
        <v>1025625.04</v>
      </c>
      <c r="K56" s="27">
        <f t="shared" si="5"/>
        <v>0</v>
      </c>
      <c r="L56" s="17">
        <f t="shared" si="5"/>
        <v>0</v>
      </c>
      <c r="M56" s="17">
        <f>SUM(M57:M71)</f>
        <v>0</v>
      </c>
      <c r="N56" s="17">
        <f t="shared" ref="N56" si="6">SUM(N57:N71)</f>
        <v>0</v>
      </c>
      <c r="O56" s="17">
        <f t="shared" ref="O56" si="7">SUM(O57:O71)</f>
        <v>0</v>
      </c>
      <c r="P56" s="73">
        <f t="shared" si="1"/>
        <v>8743040.4299999997</v>
      </c>
    </row>
    <row r="57" spans="1:16" x14ac:dyDescent="0.25">
      <c r="A57" s="2" t="s">
        <v>44</v>
      </c>
      <c r="B57" s="53">
        <v>26818319</v>
      </c>
      <c r="C57" s="53">
        <v>15068319</v>
      </c>
      <c r="D57" s="15"/>
      <c r="E57" s="15"/>
      <c r="F57" s="15"/>
      <c r="G57" s="11">
        <v>2595030.44</v>
      </c>
      <c r="H57" s="11">
        <v>402380</v>
      </c>
      <c r="I57" s="11">
        <v>512843.38</v>
      </c>
      <c r="J57" s="15">
        <v>1025625.04</v>
      </c>
      <c r="K57" s="15"/>
      <c r="L57" s="15"/>
      <c r="M57" s="15"/>
      <c r="N57" s="15"/>
      <c r="O57" s="15"/>
      <c r="P57" s="69">
        <f t="shared" si="1"/>
        <v>4535878.8599999994</v>
      </c>
    </row>
    <row r="58" spans="1:16" x14ac:dyDescent="0.25">
      <c r="A58" s="2" t="s">
        <v>45</v>
      </c>
      <c r="B58" s="53">
        <v>1771265</v>
      </c>
      <c r="C58" s="53">
        <v>471265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69">
        <f t="shared" si="1"/>
        <v>0</v>
      </c>
    </row>
    <row r="59" spans="1:16" x14ac:dyDescent="0.25">
      <c r="A59" s="2" t="s">
        <v>46</v>
      </c>
      <c r="B59" s="15"/>
      <c r="C59" s="11">
        <v>200000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69">
        <f t="shared" si="1"/>
        <v>0</v>
      </c>
    </row>
    <row r="60" spans="1:16" x14ac:dyDescent="0.25">
      <c r="A60" s="2" t="s">
        <v>47</v>
      </c>
      <c r="B60" s="53">
        <v>15759521</v>
      </c>
      <c r="C60" s="53">
        <v>15759521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69">
        <f t="shared" si="1"/>
        <v>0</v>
      </c>
    </row>
    <row r="61" spans="1:16" x14ac:dyDescent="0.25">
      <c r="A61" s="2" t="s">
        <v>48</v>
      </c>
      <c r="B61" s="53">
        <v>5665966</v>
      </c>
      <c r="C61" s="53">
        <v>9061189.4000000004</v>
      </c>
      <c r="D61" s="15"/>
      <c r="E61" s="15"/>
      <c r="F61" s="15"/>
      <c r="G61" s="15"/>
      <c r="H61" s="11">
        <v>3756174.79</v>
      </c>
      <c r="I61" s="11">
        <v>172575</v>
      </c>
      <c r="J61" s="15"/>
      <c r="K61" s="15"/>
      <c r="L61" s="15"/>
      <c r="M61" s="15"/>
      <c r="N61" s="15"/>
      <c r="O61" s="15"/>
      <c r="P61" s="69">
        <f t="shared" si="1"/>
        <v>3928749.79</v>
      </c>
    </row>
    <row r="62" spans="1:16" x14ac:dyDescent="0.25">
      <c r="A62" s="2" t="s">
        <v>49</v>
      </c>
      <c r="B62" s="53"/>
      <c r="C62" s="53">
        <v>1000000</v>
      </c>
      <c r="D62" s="15"/>
      <c r="E62" s="15"/>
      <c r="F62" s="15"/>
      <c r="G62" s="15"/>
      <c r="H62" s="15"/>
      <c r="I62" s="11">
        <v>8260</v>
      </c>
      <c r="J62" s="15"/>
      <c r="K62" s="15"/>
      <c r="L62" s="15"/>
      <c r="M62" s="15"/>
      <c r="N62" s="15"/>
      <c r="O62" s="15"/>
      <c r="P62" s="69">
        <f t="shared" si="1"/>
        <v>8260</v>
      </c>
    </row>
    <row r="63" spans="1:16" x14ac:dyDescent="0.25">
      <c r="A63" s="2" t="s">
        <v>50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69">
        <f t="shared" si="1"/>
        <v>0</v>
      </c>
    </row>
    <row r="64" spans="1:16" x14ac:dyDescent="0.25">
      <c r="A64" s="2" t="s">
        <v>51</v>
      </c>
      <c r="B64" s="53">
        <v>6005221</v>
      </c>
      <c r="C64" s="53">
        <v>3834221</v>
      </c>
      <c r="D64" s="15"/>
      <c r="E64" s="11">
        <v>270151.78000000003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69">
        <f t="shared" si="1"/>
        <v>270151.78000000003</v>
      </c>
    </row>
    <row r="65" spans="1:16" x14ac:dyDescent="0.25">
      <c r="A65" s="2" t="s">
        <v>52</v>
      </c>
      <c r="B65" s="40"/>
      <c r="C65" s="11"/>
      <c r="D65" s="15"/>
      <c r="E65" s="15"/>
      <c r="F65" s="15"/>
      <c r="G65" s="33"/>
      <c r="H65" s="15"/>
      <c r="I65" s="15"/>
      <c r="J65" s="33"/>
      <c r="K65" s="33"/>
      <c r="L65" s="33"/>
      <c r="M65" s="15"/>
      <c r="N65" s="33"/>
      <c r="O65" s="15"/>
      <c r="P65" s="71">
        <f t="shared" si="1"/>
        <v>0</v>
      </c>
    </row>
    <row r="66" spans="1:16" x14ac:dyDescent="0.25">
      <c r="A66" s="23" t="s">
        <v>53</v>
      </c>
      <c r="B66" s="36"/>
      <c r="C66" s="22">
        <f>SUM(C67:C70)</f>
        <v>0</v>
      </c>
      <c r="D66" s="37"/>
      <c r="E66" s="37"/>
      <c r="F66" s="37"/>
      <c r="G66" s="38"/>
      <c r="H66" s="37"/>
      <c r="I66" s="37"/>
      <c r="J66" s="38"/>
      <c r="K66" s="38"/>
      <c r="L66" s="38"/>
      <c r="M66" s="37"/>
      <c r="N66" s="38"/>
      <c r="O66" s="37"/>
      <c r="P66" s="69">
        <f t="shared" si="1"/>
        <v>0</v>
      </c>
    </row>
    <row r="67" spans="1:16" x14ac:dyDescent="0.25">
      <c r="A67" s="2" t="s">
        <v>54</v>
      </c>
      <c r="B67" s="40"/>
      <c r="C67" s="11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69">
        <f t="shared" si="1"/>
        <v>0</v>
      </c>
    </row>
    <row r="68" spans="1:16" x14ac:dyDescent="0.25">
      <c r="A68" s="2" t="s">
        <v>55</v>
      </c>
      <c r="B68" s="43"/>
      <c r="C68" s="1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69">
        <f t="shared" si="1"/>
        <v>0</v>
      </c>
    </row>
    <row r="69" spans="1:16" x14ac:dyDescent="0.25">
      <c r="A69" s="2" t="s">
        <v>56</v>
      </c>
      <c r="B69" s="43"/>
      <c r="C69" s="11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69">
        <f t="shared" si="1"/>
        <v>0</v>
      </c>
    </row>
    <row r="70" spans="1:16" x14ac:dyDescent="0.25">
      <c r="A70" s="2" t="s">
        <v>57</v>
      </c>
      <c r="B70" s="43"/>
      <c r="C70" s="11"/>
      <c r="D70" s="15"/>
      <c r="E70" s="15"/>
      <c r="F70" s="33"/>
      <c r="G70" s="33"/>
      <c r="H70" s="33"/>
      <c r="I70" s="15"/>
      <c r="J70" s="33"/>
      <c r="K70" s="33"/>
      <c r="L70" s="33"/>
      <c r="M70" s="33"/>
      <c r="N70" s="15"/>
      <c r="O70" s="15"/>
      <c r="P70" s="69">
        <f t="shared" si="1"/>
        <v>0</v>
      </c>
    </row>
    <row r="71" spans="1:16" x14ac:dyDescent="0.25">
      <c r="A71" s="23" t="s">
        <v>58</v>
      </c>
      <c r="B71" s="44"/>
      <c r="C71" s="27">
        <f>SUM(C72:C77)</f>
        <v>0</v>
      </c>
      <c r="D71" s="37"/>
      <c r="E71" s="37"/>
      <c r="F71" s="38"/>
      <c r="G71" s="38"/>
      <c r="H71" s="38"/>
      <c r="I71" s="37"/>
      <c r="J71" s="38"/>
      <c r="K71" s="38"/>
      <c r="L71" s="38"/>
      <c r="M71" s="38"/>
      <c r="N71" s="37"/>
      <c r="O71" s="37"/>
      <c r="P71" s="35">
        <f t="shared" si="1"/>
        <v>0</v>
      </c>
    </row>
    <row r="72" spans="1:16" x14ac:dyDescent="0.25">
      <c r="A72" s="2" t="s">
        <v>59</v>
      </c>
      <c r="B72" s="43"/>
      <c r="C72" s="11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69">
        <f t="shared" si="1"/>
        <v>0</v>
      </c>
    </row>
    <row r="73" spans="1:16" x14ac:dyDescent="0.25">
      <c r="A73" s="2" t="s">
        <v>60</v>
      </c>
      <c r="B73" s="43"/>
      <c r="C73" s="11"/>
      <c r="D73" s="33"/>
      <c r="E73" s="15"/>
      <c r="F73" s="33"/>
      <c r="G73" s="15"/>
      <c r="H73" s="15"/>
      <c r="I73" s="15"/>
      <c r="J73" s="33"/>
      <c r="K73" s="15"/>
      <c r="L73" s="15"/>
      <c r="M73" s="15"/>
      <c r="N73" s="15"/>
      <c r="O73" s="15"/>
      <c r="P73" s="71">
        <f t="shared" si="1"/>
        <v>0</v>
      </c>
    </row>
    <row r="74" spans="1:16" x14ac:dyDescent="0.25">
      <c r="A74" s="23" t="s">
        <v>61</v>
      </c>
      <c r="B74" s="44"/>
      <c r="C74" s="22">
        <f>SUM(C75:C77)</f>
        <v>0</v>
      </c>
      <c r="D74" s="38"/>
      <c r="E74" s="37"/>
      <c r="F74" s="38"/>
      <c r="G74" s="37"/>
      <c r="H74" s="37"/>
      <c r="I74" s="37"/>
      <c r="J74" s="38"/>
      <c r="K74" s="37"/>
      <c r="L74" s="37"/>
      <c r="M74" s="37"/>
      <c r="N74" s="37"/>
      <c r="O74" s="37"/>
      <c r="P74" s="69">
        <f t="shared" si="1"/>
        <v>0</v>
      </c>
    </row>
    <row r="75" spans="1:16" x14ac:dyDescent="0.25">
      <c r="A75" s="2" t="s">
        <v>62</v>
      </c>
      <c r="B75" s="43"/>
      <c r="C75" s="11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69">
        <f t="shared" si="1"/>
        <v>0</v>
      </c>
    </row>
    <row r="76" spans="1:16" x14ac:dyDescent="0.25">
      <c r="A76" s="2" t="s">
        <v>63</v>
      </c>
      <c r="B76" s="43"/>
      <c r="C76" s="11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69">
        <f t="shared" si="1"/>
        <v>0</v>
      </c>
    </row>
    <row r="77" spans="1:16" x14ac:dyDescent="0.25">
      <c r="A77" s="2" t="s">
        <v>64</v>
      </c>
      <c r="B77" s="43"/>
      <c r="C77" s="11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69">
        <f t="shared" si="1"/>
        <v>0</v>
      </c>
    </row>
    <row r="78" spans="1:16" x14ac:dyDescent="0.25">
      <c r="A78" s="19" t="s">
        <v>67</v>
      </c>
      <c r="B78" s="45"/>
      <c r="C78" s="20"/>
      <c r="D78" s="46"/>
      <c r="E78" s="47"/>
      <c r="F78" s="47"/>
      <c r="G78" s="46"/>
      <c r="H78" s="46"/>
      <c r="I78" s="46"/>
      <c r="J78" s="46"/>
      <c r="K78" s="47"/>
      <c r="L78" s="46"/>
      <c r="M78" s="46"/>
      <c r="N78" s="46"/>
      <c r="O78" s="46"/>
      <c r="P78" s="69">
        <f t="shared" si="1"/>
        <v>0</v>
      </c>
    </row>
    <row r="79" spans="1:16" x14ac:dyDescent="0.25">
      <c r="A79" s="21" t="s">
        <v>68</v>
      </c>
      <c r="B79" s="48"/>
      <c r="C79" s="22"/>
      <c r="D79" s="37"/>
      <c r="E79" s="38"/>
      <c r="F79" s="38"/>
      <c r="G79" s="37"/>
      <c r="H79" s="37"/>
      <c r="I79" s="37"/>
      <c r="J79" s="37"/>
      <c r="K79" s="38"/>
      <c r="L79" s="37"/>
      <c r="M79" s="37"/>
      <c r="N79" s="37"/>
      <c r="O79" s="37"/>
      <c r="P79" s="35">
        <f t="shared" ref="P79:P87" si="8">SUM(D79:O79)</f>
        <v>0</v>
      </c>
    </row>
    <row r="80" spans="1:16" x14ac:dyDescent="0.25">
      <c r="A80" s="2" t="s">
        <v>69</v>
      </c>
      <c r="B80" s="49"/>
      <c r="C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69">
        <f t="shared" si="8"/>
        <v>0</v>
      </c>
    </row>
    <row r="81" spans="1:16" x14ac:dyDescent="0.25">
      <c r="A81" s="2" t="s">
        <v>70</v>
      </c>
      <c r="B81" s="50"/>
      <c r="C81" s="30">
        <f>SUM(C82:C83)</f>
        <v>0</v>
      </c>
      <c r="D81" s="15"/>
      <c r="E81" s="15"/>
      <c r="F81" s="15"/>
      <c r="G81" s="33"/>
      <c r="H81" s="15"/>
      <c r="I81" s="15"/>
      <c r="J81" s="33"/>
      <c r="K81" s="33"/>
      <c r="L81" s="33"/>
      <c r="M81" s="33"/>
      <c r="N81" s="15"/>
      <c r="O81" s="33"/>
      <c r="P81" s="71">
        <f t="shared" si="8"/>
        <v>0</v>
      </c>
    </row>
    <row r="82" spans="1:16" x14ac:dyDescent="0.25">
      <c r="A82" s="23" t="s">
        <v>71</v>
      </c>
      <c r="B82" s="48"/>
      <c r="C82" s="18"/>
      <c r="D82" s="37"/>
      <c r="E82" s="37"/>
      <c r="F82" s="37"/>
      <c r="G82" s="38"/>
      <c r="H82" s="37"/>
      <c r="I82" s="37"/>
      <c r="J82" s="38"/>
      <c r="K82" s="38"/>
      <c r="L82" s="38"/>
      <c r="M82" s="38"/>
      <c r="N82" s="37"/>
      <c r="O82" s="38"/>
      <c r="P82" s="69">
        <f t="shared" si="8"/>
        <v>0</v>
      </c>
    </row>
    <row r="83" spans="1:16" x14ac:dyDescent="0.25">
      <c r="A83" s="2" t="s">
        <v>72</v>
      </c>
      <c r="B83" s="43"/>
      <c r="C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69">
        <f t="shared" si="8"/>
        <v>0</v>
      </c>
    </row>
    <row r="84" spans="1:16" x14ac:dyDescent="0.25">
      <c r="A84" s="2" t="s">
        <v>73</v>
      </c>
      <c r="B84" s="51"/>
      <c r="C84" s="31">
        <f>SUM(C85:C86)</f>
        <v>0</v>
      </c>
      <c r="D84" s="15"/>
      <c r="E84" s="15"/>
      <c r="F84" s="33"/>
      <c r="G84" s="15"/>
      <c r="H84" s="15"/>
      <c r="I84" s="15"/>
      <c r="J84" s="33"/>
      <c r="K84" s="15"/>
      <c r="L84" s="15"/>
      <c r="M84" s="15"/>
      <c r="N84" s="33"/>
      <c r="O84" s="33"/>
      <c r="P84" s="69">
        <f t="shared" si="8"/>
        <v>0</v>
      </c>
    </row>
    <row r="85" spans="1:16" x14ac:dyDescent="0.25">
      <c r="A85" s="23" t="s">
        <v>74</v>
      </c>
      <c r="B85" s="52"/>
      <c r="C85" s="18"/>
      <c r="D85" s="37"/>
      <c r="E85" s="37"/>
      <c r="F85" s="38"/>
      <c r="G85" s="37"/>
      <c r="H85" s="37"/>
      <c r="I85" s="37"/>
      <c r="J85" s="38"/>
      <c r="K85" s="37"/>
      <c r="L85" s="37"/>
      <c r="M85" s="37"/>
      <c r="N85" s="38"/>
      <c r="O85" s="38"/>
      <c r="P85" s="35">
        <f t="shared" si="8"/>
        <v>0</v>
      </c>
    </row>
    <row r="86" spans="1:16" x14ac:dyDescent="0.25">
      <c r="A86" s="58" t="s">
        <v>75</v>
      </c>
      <c r="B86" s="43"/>
      <c r="C86" s="59"/>
      <c r="D86" s="60"/>
      <c r="E86" s="60"/>
      <c r="F86" s="15"/>
      <c r="G86" s="60"/>
      <c r="H86" s="15"/>
      <c r="I86" s="60"/>
      <c r="J86" s="60"/>
      <c r="K86" s="15"/>
      <c r="L86" s="60"/>
      <c r="M86" s="15"/>
      <c r="N86" s="15"/>
      <c r="O86" s="15"/>
      <c r="P86" s="69">
        <f t="shared" si="8"/>
        <v>0</v>
      </c>
    </row>
    <row r="87" spans="1:16" s="57" customFormat="1" x14ac:dyDescent="0.25">
      <c r="A87" s="68" t="s">
        <v>65</v>
      </c>
      <c r="B87" s="56">
        <f>B14+B20+B30+B40+B56</f>
        <v>2031641613</v>
      </c>
      <c r="C87" s="56">
        <f>C14+C20+C30+C40+C56</f>
        <v>2095073000.0600002</v>
      </c>
      <c r="D87" s="56">
        <f t="shared" ref="D87:M87" si="9">D14+D20+D30+D40+D56</f>
        <v>115345308.37</v>
      </c>
      <c r="E87" s="65">
        <f t="shared" si="9"/>
        <v>123909293.63</v>
      </c>
      <c r="F87" s="61">
        <f t="shared" si="9"/>
        <v>146708423.38</v>
      </c>
      <c r="G87" s="65">
        <f t="shared" si="9"/>
        <v>134913754.24000001</v>
      </c>
      <c r="H87" s="61">
        <f t="shared" si="9"/>
        <v>140796242.22</v>
      </c>
      <c r="I87" s="65">
        <f t="shared" si="9"/>
        <v>128023730.56999999</v>
      </c>
      <c r="J87" s="56">
        <f t="shared" si="9"/>
        <v>208564655.00999999</v>
      </c>
      <c r="K87" s="65">
        <f t="shared" si="9"/>
        <v>0</v>
      </c>
      <c r="L87" s="61">
        <f t="shared" si="9"/>
        <v>0</v>
      </c>
      <c r="M87" s="64">
        <f t="shared" si="9"/>
        <v>0</v>
      </c>
      <c r="N87" s="62"/>
      <c r="O87" s="62"/>
      <c r="P87" s="70">
        <f t="shared" si="8"/>
        <v>998261407.42000008</v>
      </c>
    </row>
    <row r="88" spans="1:16" x14ac:dyDescent="0.25">
      <c r="B88" s="67"/>
      <c r="C88" s="66"/>
      <c r="D88" s="63"/>
      <c r="E88" s="63"/>
      <c r="F88" s="63"/>
      <c r="G88" s="63"/>
      <c r="H88" s="63"/>
      <c r="J88" s="63"/>
      <c r="L88" s="63"/>
      <c r="N88" s="63"/>
      <c r="O88" s="63"/>
    </row>
    <row r="89" spans="1:16" x14ac:dyDescent="0.25">
      <c r="B89" s="74"/>
      <c r="C89" s="75"/>
      <c r="D89" s="55"/>
      <c r="E89" s="55"/>
      <c r="F89" s="55"/>
      <c r="G89" s="55"/>
      <c r="H89" s="55"/>
      <c r="J89" s="55"/>
      <c r="L89" s="55"/>
      <c r="N89" s="55"/>
      <c r="O89" s="55"/>
    </row>
    <row r="90" spans="1:16" x14ac:dyDescent="0.25">
      <c r="B90" s="74"/>
      <c r="C90" s="75"/>
      <c r="D90" s="55"/>
      <c r="E90" s="55"/>
      <c r="F90" s="55"/>
      <c r="G90" s="55"/>
      <c r="H90" s="55"/>
      <c r="J90" s="55"/>
      <c r="L90" s="55"/>
      <c r="N90" s="55"/>
      <c r="O90" s="55"/>
    </row>
    <row r="91" spans="1:16" x14ac:dyDescent="0.25">
      <c r="B91" s="74"/>
      <c r="C91" s="75"/>
      <c r="D91" s="55"/>
      <c r="E91" s="55"/>
      <c r="F91" s="55"/>
      <c r="G91" s="55"/>
      <c r="H91" s="55"/>
      <c r="J91" s="55"/>
      <c r="L91" s="55"/>
      <c r="N91" s="55"/>
      <c r="O91" s="55"/>
    </row>
    <row r="92" spans="1:16" x14ac:dyDescent="0.25">
      <c r="B92" s="74"/>
      <c r="C92" s="75"/>
      <c r="D92" s="55"/>
      <c r="E92" s="55"/>
      <c r="F92" s="55"/>
      <c r="G92" s="55"/>
      <c r="H92" s="55"/>
      <c r="J92" s="55"/>
      <c r="L92" s="55"/>
      <c r="N92" s="55"/>
      <c r="O92" s="55"/>
    </row>
    <row r="93" spans="1:16" x14ac:dyDescent="0.25">
      <c r="B93" s="74"/>
      <c r="C93" s="75"/>
      <c r="D93" s="55"/>
      <c r="E93" s="55"/>
      <c r="F93" s="55"/>
      <c r="G93" s="55"/>
      <c r="H93" s="55"/>
      <c r="J93" s="55"/>
      <c r="L93" s="55"/>
      <c r="N93" s="55"/>
      <c r="O93" s="55"/>
    </row>
    <row r="94" spans="1:16" x14ac:dyDescent="0.25">
      <c r="B94" s="74"/>
      <c r="C94" s="75"/>
      <c r="D94" s="55"/>
      <c r="E94" s="55"/>
      <c r="F94" s="55"/>
      <c r="G94" s="55"/>
      <c r="H94" s="55"/>
      <c r="J94" s="55"/>
      <c r="L94" s="55"/>
      <c r="N94" s="55"/>
      <c r="O94" s="55"/>
    </row>
    <row r="95" spans="1:16" x14ac:dyDescent="0.25">
      <c r="B95" s="74"/>
      <c r="C95" s="75"/>
      <c r="D95" s="55"/>
      <c r="E95" s="55"/>
      <c r="F95" s="55"/>
      <c r="G95" s="55"/>
      <c r="H95" s="55"/>
      <c r="J95" s="55"/>
      <c r="L95" s="55"/>
      <c r="N95" s="55"/>
      <c r="O95" s="55"/>
    </row>
    <row r="96" spans="1:16" x14ac:dyDescent="0.25">
      <c r="B96" s="74"/>
      <c r="C96" s="75"/>
      <c r="D96" s="55"/>
      <c r="E96" s="55"/>
      <c r="F96" s="55"/>
      <c r="G96" s="55"/>
      <c r="H96" s="55"/>
      <c r="J96" s="55"/>
      <c r="L96" s="55"/>
      <c r="N96" s="55"/>
      <c r="O96" s="55"/>
    </row>
    <row r="97" spans="1:15" x14ac:dyDescent="0.25">
      <c r="B97" s="74"/>
      <c r="C97" s="75"/>
      <c r="D97" s="55"/>
      <c r="E97" s="55"/>
      <c r="F97" s="55"/>
      <c r="G97" s="55"/>
      <c r="H97" s="55"/>
      <c r="J97" s="55"/>
      <c r="L97" s="55"/>
      <c r="N97" s="55"/>
      <c r="O97" s="55"/>
    </row>
    <row r="98" spans="1:15" ht="27.75" customHeight="1" x14ac:dyDescent="0.25">
      <c r="A98" s="128" t="s">
        <v>95</v>
      </c>
      <c r="B98" s="129"/>
      <c r="C98" s="129"/>
      <c r="D98" s="129"/>
      <c r="E98" s="129"/>
      <c r="F98" s="129"/>
      <c r="G98" s="129"/>
    </row>
    <row r="99" spans="1:15" ht="39.75" customHeight="1" x14ac:dyDescent="0.25">
      <c r="A99" s="130" t="s">
        <v>96</v>
      </c>
      <c r="B99" s="131"/>
      <c r="C99" s="131"/>
      <c r="D99" s="131"/>
      <c r="E99" s="131"/>
      <c r="F99" s="131"/>
      <c r="G99" s="131"/>
    </row>
    <row r="100" spans="1:15" ht="42" customHeight="1" x14ac:dyDescent="0.25">
      <c r="A100" s="128" t="s">
        <v>97</v>
      </c>
      <c r="B100" s="129"/>
      <c r="C100" s="129"/>
      <c r="D100" s="129"/>
      <c r="E100" s="129"/>
      <c r="F100" s="129"/>
      <c r="G100" s="129"/>
    </row>
  </sheetData>
  <mergeCells count="11">
    <mergeCell ref="A98:G98"/>
    <mergeCell ref="A99:G99"/>
    <mergeCell ref="A100:G100"/>
    <mergeCell ref="A7:P7"/>
    <mergeCell ref="A11:A12"/>
    <mergeCell ref="B11:B12"/>
    <mergeCell ref="C11:C12"/>
    <mergeCell ref="A8:P8"/>
    <mergeCell ref="A9:P9"/>
    <mergeCell ref="A10:P10"/>
    <mergeCell ref="D11:P11"/>
  </mergeCells>
  <printOptions horizontalCentered="1"/>
  <pageMargins left="0" right="0" top="0.39370078740157483" bottom="0.39370078740157483" header="0" footer="0"/>
  <pageSetup paperSize="5" scale="48" orientation="landscape" horizontalDpi="4294967295" verticalDpi="4294967295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</vt:lpstr>
      <vt:lpstr>P2 Presupuesto Aprobado-Ejec </vt:lpstr>
      <vt:lpstr>'P1 Presupuesto Aprobado'!Área_de_impresión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2021-10-11T16:05:18Z</cp:lastPrinted>
  <dcterms:created xsi:type="dcterms:W3CDTF">2021-07-29T18:58:50Z</dcterms:created>
  <dcterms:modified xsi:type="dcterms:W3CDTF">2021-10-11T16:16:12Z</dcterms:modified>
</cp:coreProperties>
</file>